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lvi\Data Analysis\Coffee Shop\"/>
    </mc:Choice>
  </mc:AlternateContent>
  <xr:revisionPtr revIDLastSave="0" documentId="13_ncr:1_{812EB72B-704A-4151-9D1B-B834431825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21" r:id="rId1"/>
    <sheet name="total sales" sheetId="18" r:id="rId2"/>
    <sheet name="country chart" sheetId="19" r:id="rId3"/>
    <sheet name="top5custo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  <definedName name="TotalSales" localSheetId="2">'country chart'!$A$3:$B$8</definedName>
    <definedName name="TotalSales" localSheetId="3">top5customers!$A$3:$B$8</definedName>
    <definedName name="TotalSales">'total sales'!$A$3:$B$8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O24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<sst xmlns="http://schemas.openxmlformats.org/spreadsheetml/2006/main" count="11094" uniqueCount="6217">
  <si>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</si>
  <si>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</si>
  <si>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</si>
  <si>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</si>
  <si>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</si>
  <si>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</si>
  <si>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</si>
  <si>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</si>
  <si>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</si>
  <si>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</si>
  <si>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</si>
  <si>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</si>
  <si>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</si>
  <si>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</si>
  <si>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</si>
  <si>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</si>
  <si>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</si>
  <si>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</si>
  <si>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</si>
  <si>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</si>
  <si>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</si>
  <si>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</si>
  <si>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</si>
  <si>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</si>
  <si>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</si>
  <si>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</si>
  <si>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</si>
  <si>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</si>
  <si>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</si>
  <si>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</si>
  <si>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</si>
  <si>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</si>
  <si>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</si>
  <si>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</si>
  <si>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</si>
  <si>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</si>
  <si>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</si>
  <si>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</si>
  <si>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</si>
  <si>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</si>
  <si>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</si>
  <si>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</si>
  <si>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</si>
  <si>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</si>
  <si>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</si>
  <si>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</si>
  <si>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</si>
  <si>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</si>
  <si>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</si>
  <si>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</si>
  <si>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</si>
  <si>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</si>
  <si>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</si>
  <si>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</si>
  <si>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</si>
  <si>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</si>
  <si>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</si>
  <si>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</si>
  <si>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</si>
  <si>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</si>
  <si>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</si>
  <si>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</si>
  <si>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</si>
  <si>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</si>
  <si>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</si>
  <si>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</si>
  <si>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</si>
  <si>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</si>
  <si>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</si>
  <si>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</si>
  <si>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</si>
  <si>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</si>
  <si>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</si>
  <si>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</si>
  <si>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</si>
  <si>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</si>
  <si>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</si>
  <si>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</si>
  <si>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</si>
  <si>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</si>
  <si>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</si>
  <si>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</si>
  <si>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</si>
  <si>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</si>
  <si>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</si>
  <si>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</si>
  <si>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</si>
  <si>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</si>
  <si>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</si>
  <si>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</si>
  <si>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</si>
  <si>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</si>
  <si>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</si>
  <si>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</si>
  <si>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</si>
  <si>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</si>
  <si>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</si>
  <si>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</si>
  <si>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</si>
  <si>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</si>
  <si>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</si>
  <si>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</si>
  <si>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</si>
  <si>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</si>
  <si>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</si>
  <si>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</si>
  <si>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</si>
  <si>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</si>
  <si>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</si>
  <si>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</si>
  <si>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</si>
  <si>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</si>
  <si>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</si>
  <si>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</si>
  <si>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</si>
  <si>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</si>
  <si>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</si>
  <si>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</si>
  <si>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</si>
  <si>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</si>
  <si>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</si>
  <si>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</si>
  <si>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</si>
  <si>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</si>
  <si>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</si>
  <si>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</si>
  <si>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</si>
  <si>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</si>
  <si>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</si>
  <si>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</si>
  <si>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</si>
  <si>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</si>
  <si>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</si>
  <si>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</si>
  <si>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</si>
  <si>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</si>
  <si>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</si>
  <si>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</si>
  <si>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</si>
  <si>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</si>
  <si>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</si>
  <si>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</si>
  <si>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</si>
  <si>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</si>
  <si>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</si>
  <si>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</si>
  <si>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</si>
  <si>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</si>
  <si>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</si>
  <si>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</si>
  <si>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</si>
  <si>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</si>
  <si>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</si>
  <si>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</si>
  <si>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</si>
  <si>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</si>
  <si>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</si>
  <si>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</si>
  <si>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</si>
  <si>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</si>
  <si>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</si>
  <si>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</si>
  <si>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</si>
  <si>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</si>
  <si>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</si>
  <si>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</si>
  <si>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</si>
  <si>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</si>
  <si>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</si>
  <si>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</si>
  <si>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</si>
  <si>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</si>
  <si>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</si>
  <si>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</si>
  <si>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</si>
  <si>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</si>
  <si>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</si>
  <si>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</si>
  <si>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</si>
  <si>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</si>
  <si>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</si>
  <si>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</si>
  <si>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</si>
  <si>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</si>
  <si>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</si>
  <si>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</si>
  <si>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</si>
  <si>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</si>
  <si>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</si>
  <si>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</si>
  <si>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</si>
  <si>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</si>
  <si>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</si>
  <si>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</si>
  <si>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</si>
  <si>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</si>
  <si>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</si>
  <si>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</si>
  <si>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</si>
  <si>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</si>
  <si>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</si>
  <si>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</si>
  <si>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</si>
  <si>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</si>
  <si>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</si>
  <si>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</si>
  <si>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</si>
  <si>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</si>
  <si>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</si>
  <si>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</si>
  <si>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</si>
  <si>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</si>
  <si>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</si>
  <si>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</si>
  <si>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</si>
  <si>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</si>
  <si>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</si>
  <si>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</si>
  <si>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</si>
  <si>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</si>
  <si>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</si>
  <si>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</si>
  <si>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</si>
  <si>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</si>
  <si>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</si>
  <si>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</si>
  <si>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</si>
  <si>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</si>
  <si>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</si>
  <si>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</si>
  <si>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</si>
  <si>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</si>
  <si>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</si>
  <si>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</si>
  <si>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</si>
  <si>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</si>
  <si>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</si>
  <si>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</si>
  <si>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</si>
  <si>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</si>
  <si>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</si>
  <si>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</si>
  <si>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</si>
  <si>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</si>
  <si>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</si>
  <si>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</si>
  <si>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</si>
  <si>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</si>
  <si>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</si>
  <si>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</si>
  <si>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</si>
  <si>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</si>
  <si>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</si>
  <si>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</si>
  <si>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</si>
  <si>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</si>
  <si>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</si>
  <si>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</si>
  <si>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</si>
  <si>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</si>
  <si>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</si>
  <si>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</si>
  <si>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</si>
  <si>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</si>
  <si>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</si>
  <si>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</si>
  <si>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</si>
  <si>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</si>
  <si>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</si>
  <si>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</si>
  <si>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</si>
  <si>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</si>
  <si>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</si>
  <si>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</si>
  <si>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</si>
  <si>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</si>
  <si>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</si>
  <si>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</si>
  <si>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</si>
  <si>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</si>
  <si>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</si>
  <si>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</si>
  <si>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</si>
  <si>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</si>
  <si>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</si>
  <si>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</si>
  <si>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</si>
  <si>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</si>
  <si>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</si>
  <si>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</si>
  <si>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</si>
  <si>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</si>
  <si>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</si>
  <si>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</si>
  <si>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</si>
  <si>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</si>
  <si>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</si>
  <si>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</si>
  <si>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</si>
  <si>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</si>
  <si>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</si>
  <si>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</si>
  <si>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</si>
  <si>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</si>
  <si>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</si>
  <si>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</si>
  <si>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</si>
  <si>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</si>
  <si>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</si>
  <si>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</si>
  <si>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</si>
  <si>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</si>
  <si>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</si>
  <si>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</si>
  <si>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</si>
  <si>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</si>
  <si>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</si>
  <si>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</si>
  <si>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</si>
  <si>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</si>
  <si>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</si>
  <si>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</si>
  <si>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</si>
  <si>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</si>
  <si>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</si>
  <si>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</si>
  <si>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</si>
  <si>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</si>
  <si>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</si>
  <si>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</si>
  <si>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</si>
  <si>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</si>
  <si>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</si>
  <si>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</si>
  <si>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</si>
  <si>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</si>
  <si>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</si>
  <si>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</si>
  <si>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</si>
  <si>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</si>
  <si>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</si>
  <si>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</si>
  <si>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</si>
  <si>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</si>
  <si>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</si>
  <si>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</si>
  <si>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</si>
  <si>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</si>
  <si>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</si>
  <si>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</si>
  <si>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</si>
  <si>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</si>
  <si>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</si>
  <si>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</si>
  <si>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</si>
  <si>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</si>
  <si>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</si>
  <si>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</si>
  <si>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</si>
  <si>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</si>
  <si>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</si>
  <si>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</si>
  <si>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</si>
  <si>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</si>
  <si>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</si>
  <si>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</si>
  <si>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</si>
  <si>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</si>
  <si>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</si>
  <si>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</si>
  <si>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</si>
  <si>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</si>
  <si>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</si>
  <si>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</si>
  <si>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</si>
  <si>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</si>
  <si>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</si>
  <si>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</si>
  <si>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</si>
  <si>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</si>
  <si>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</si>
  <si>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</si>
  <si>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</si>
  <si>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</si>
  <si>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</si>
  <si>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</si>
  <si>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</si>
  <si>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</si>
  <si>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</si>
  <si>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</si>
  <si>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</si>
  <si>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</si>
  <si>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</si>
  <si>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</si>
  <si>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</si>
  <si>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</si>
  <si>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</si>
  <si>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</si>
  <si>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</si>
  <si>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</si>
  <si>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</si>
  <si>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</si>
  <si>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</si>
  <si>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</si>
  <si>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</si>
  <si>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</si>
  <si>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</si>
  <si>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</si>
  <si>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</si>
  <si>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</si>
  <si>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</si>
  <si>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</si>
  <si>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</si>
  <si>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</si>
  <si>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</si>
  <si>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</si>
  <si>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</si>
  <si>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</si>
  <si>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</si>
  <si>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</si>
  <si>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</si>
  <si>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</si>
  <si>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</si>
  <si>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</si>
  <si>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</si>
  <si>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</si>
  <si>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</si>
  <si>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</si>
  <si>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</si>
  <si>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</si>
  <si>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</si>
  <si>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</si>
  <si>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</si>
  <si>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</si>
  <si>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</si>
  <si>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</si>
  <si>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</si>
  <si>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</si>
  <si>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</si>
  <si>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</si>
  <si>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</si>
  <si>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</si>
  <si>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</si>
  <si>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</si>
  <si>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</si>
  <si>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</si>
  <si>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</si>
  <si>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</si>
  <si>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</si>
  <si>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</si>
  <si>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</si>
  <si>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</si>
  <si>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</si>
  <si>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</si>
  <si>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</si>
  <si>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</si>
  <si>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</si>
  <si>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</si>
  <si>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</si>
  <si>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</si>
  <si>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</si>
  <si>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</si>
  <si>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</si>
  <si>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</si>
  <si>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</si>
  <si>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</si>
  <si>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</si>
  <si>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</si>
  <si>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</si>
  <si>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</si>
  <si>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</si>
  <si>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</si>
  <si>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</si>
  <si>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</si>
  <si>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</si>
  <si>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</si>
  <si>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</si>
  <si>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</si>
  <si>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</si>
  <si>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</si>
  <si>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</si>
  <si>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</si>
  <si>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</si>
  <si>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</si>
  <si>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</si>
  <si>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</si>
  <si>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</si>
  <si>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</si>
  <si>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</si>
  <si>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</si>
  <si>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</si>
  <si>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</si>
  <si>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</si>
  <si>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</si>
  <si>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</si>
  <si>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</si>
  <si>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</si>
  <si>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</si>
  <si>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</si>
  <si>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</si>
  <si>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</si>
  <si>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</si>
  <si>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</si>
  <si>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</si>
  <si>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</si>
  <si>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</si>
  <si>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</si>
  <si>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</si>
  <si>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</si>
  <si>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</si>
  <si>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</si>
  <si>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</si>
  <si>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</si>
  <si>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</si>
  <si>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</si>
  <si>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</si>
  <si>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</si>
  <si>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</si>
  <si>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</si>
  <si>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</si>
  <si>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</si>
  <si>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</si>
  <si>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</si>
  <si>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</si>
  <si>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</si>
  <si>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</si>
  <si>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</si>
  <si>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</si>
  <si>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</si>
  <si>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</si>
  <si>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</si>
  <si>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</si>
  <si>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</si>
  <si>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</si>
  <si>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</si>
  <si>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</si>
  <si>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</si>
  <si>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</si>
  <si>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</si>
  <si>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</si>
  <si>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</si>
  <si>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</si>
  <si>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</si>
  <si>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</si>
  <si>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</si>
  <si>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</si>
  <si>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</si>
  <si>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</si>
  <si>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</si>
  <si>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</si>
  <si>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</si>
  <si>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</si>
  <si>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</si>
  <si>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</si>
  <si>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</si>
  <si>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</si>
  <si>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</si>
  <si>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</si>
  <si>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</si>
  <si>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</si>
  <si>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</si>
  <si>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</si>
  <si>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</si>
  <si>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</si>
  <si>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</si>
  <si>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</si>
  <si>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</si>
  <si>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</si>
  <si>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</si>
  <si>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</si>
  <si>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</si>
  <si>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</si>
  <si>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</si>
  <si>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</si>
  <si>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</si>
  <si>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</si>
  <si>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</si>
  <si>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</si>
  <si>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</si>
  <si>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</si>
  <si>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</si>
  <si>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</si>
  <si>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</si>
  <si>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</si>
  <si>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</si>
  <si>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</si>
  <si>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</si>
  <si>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</si>
  <si>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</si>
  <si>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</si>
  <si>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</si>
  <si>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</si>
  <si>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</si>
  <si>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</si>
  <si>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</si>
  <si>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</si>
  <si>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</si>
  <si>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</si>
  <si>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</si>
  <si>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</si>
  <si>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</si>
  <si>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</si>
  <si>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</si>
  <si>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</si>
  <si>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</si>
  <si>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</si>
  <si>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</si>
  <si>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</si>
  <si>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</si>
  <si>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</si>
  <si>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</si>
  <si>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</si>
  <si>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</si>
  <si>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</si>
  <si>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</si>
  <si>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</si>
  <si>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</si>
  <si>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</si>
  <si>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</si>
  <si>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</si>
  <si>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</si>
  <si>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</si>
  <si>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</si>
  <si>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</si>
  <si>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</si>
  <si>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</si>
  <si>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</si>
  <si>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</si>
  <si>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</si>
  <si>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</si>
  <si>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</si>
  <si>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</si>
  <si>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</si>
  <si>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</si>
  <si>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</si>
  <si>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</si>
  <si>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</si>
  <si>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</si>
  <si>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</si>
  <si>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</si>
  <si>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</si>
  <si>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</si>
  <si>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</si>
  <si>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</si>
  <si>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</si>
  <si>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</si>
  <si>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</si>
  <si>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</si>
  <si>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</si>
  <si>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</si>
  <si>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</si>
  <si>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</si>
  <si>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</si>
  <si>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</si>
  <si>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</si>
  <si>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</si>
  <si>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</si>
  <si>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</si>
  <si>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</si>
  <si>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</si>
  <si>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</si>
  <si>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</si>
  <si>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</si>
  <si>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</si>
  <si>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</si>
  <si>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</si>
  <si>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</si>
  <si>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</si>
  <si>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</si>
  <si>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</si>
  <si>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</si>
  <si>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</si>
  <si>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</si>
  <si>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</si>
  <si>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</si>
  <si>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</si>
  <si>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</si>
  <si>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</si>
  <si>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</si>
  <si>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</si>
  <si>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</si>
  <si>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</si>
  <si>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</si>
  <si>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</si>
  <si>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</si>
  <si>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</si>
  <si>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</si>
  <si>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</si>
  <si>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</si>
  <si>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</si>
  <si>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</si>
  <si>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</si>
  <si>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</si>
  <si>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</si>
  <si>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</si>
  <si>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</si>
  <si>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</si>
  <si>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</si>
  <si>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</si>
  <si>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</si>
  <si>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</si>
  <si>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</si>
  <si>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</si>
  <si>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</si>
  <si>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</si>
  <si>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</si>
  <si>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</si>
  <si>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</si>
  <si>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</si>
  <si>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</si>
  <si>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</si>
  <si>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</si>
  <si>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</si>
  <si>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</si>
  <si>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</si>
  <si>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</si>
  <si>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</si>
  <si>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</si>
  <si>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</si>
  <si>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</si>
  <si>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</si>
  <si>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</si>
  <si>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</si>
  <si>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</si>
  <si>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</si>
  <si>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</si>
  <si>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</si>
  <si>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</si>
  <si>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</si>
  <si>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</si>
  <si>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</si>
  <si>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</si>
  <si>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</si>
  <si>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</si>
  <si>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</si>
  <si>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</si>
  <si>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</si>
  <si>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</si>
  <si>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</si>
  <si>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</si>
  <si>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</si>
  <si>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</si>
  <si>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</si>
  <si>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</si>
  <si>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</si>
  <si>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</si>
  <si>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</si>
  <si>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</si>
  <si>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</si>
  <si>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</si>
  <si>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</si>
  <si>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</si>
  <si>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</si>
  <si>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</si>
  <si>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</si>
  <si>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</si>
  <si>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</si>
  <si>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</si>
  <si>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</si>
  <si>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</si>
  <si>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</si>
  <si>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</si>
  <si>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</si>
  <si>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</si>
  <si>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</si>
  <si>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</si>
  <si>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</si>
  <si>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</si>
  <si>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</si>
  <si>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</si>
  <si>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</si>
  <si>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</si>
  <si>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</si>
  <si>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</si>
  <si>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</si>
  <si>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</si>
  <si>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</si>
  <si>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</si>
  <si>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</si>
  <si>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</si>
  <si>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</si>
  <si>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</si>
  <si>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</si>
  <si>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</si>
  <si>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</si>
  <si>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</si>
  <si>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</si>
  <si>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</si>
  <si>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</si>
  <si>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</si>
  <si>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</si>
  <si>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</si>
  <si>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</si>
  <si>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</si>
  <si>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</si>
  <si>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</si>
  <si>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</si>
  <si>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</si>
  <si>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</si>
  <si>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</si>
  <si>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</si>
  <si>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</si>
  <si>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</si>
  <si>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</si>
  <si>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</si>
  <si>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</si>
  <si>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</si>
  <si>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</si>
  <si>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</si>
  <si>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</si>
  <si>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</si>
  <si>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</si>
  <si>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</si>
  <si>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</si>
  <si>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</si>
  <si>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</si>
  <si>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</si>
  <si>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</si>
  <si>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</si>
  <si>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</si>
  <si>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</si>
  <si>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</si>
  <si>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</si>
  <si>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</si>
  <si>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</si>
  <si>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</si>
  <si>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</si>
  <si>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</si>
  <si>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</si>
  <si>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</si>
  <si>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</si>
  <si>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</si>
  <si>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</si>
  <si>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</si>
  <si>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</si>
  <si>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</si>
  <si>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</si>
  <si>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</si>
  <si>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</si>
  <si>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</si>
  <si>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</si>
  <si>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</si>
  <si>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</si>
  <si>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</si>
  <si>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</si>
  <si>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</si>
  <si>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</si>
  <si>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</si>
  <si>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</si>
  <si>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</si>
  <si>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</si>
  <si>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</si>
  <si>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</si>
  <si>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</si>
  <si>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</si>
  <si>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</si>
  <si>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</si>
  <si>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</si>
  <si>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</si>
  <si>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</si>
  <si>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</si>
  <si>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</si>
  <si>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</si>
  <si>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</si>
  <si>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</si>
  <si>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</si>
  <si>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</si>
  <si>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</si>
  <si>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</si>
  <si>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</si>
  <si>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</si>
  <si>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</si>
  <si>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</si>
  <si>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</si>
  <si>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</si>
  <si>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</si>
  <si>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</si>
  <si>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</si>
  <si>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</si>
  <si>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</si>
  <si>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</si>
  <si>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</si>
  <si>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</si>
  <si>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</si>
  <si>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</si>
  <si>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</si>
  <si>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</si>
  <si>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</si>
  <si>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</si>
  <si>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</si>
  <si>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</si>
  <si>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</si>
  <si>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</si>
  <si>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</si>
  <si>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</si>
  <si>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</si>
  <si>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</si>
  <si>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</si>
  <si>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</si>
  <si>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</si>
  <si>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</si>
  <si>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</si>
  <si>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</si>
  <si>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</si>
  <si>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</si>
  <si>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</si>
  <si>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</si>
  <si>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</si>
  <si>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</si>
  <si>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</si>
  <si>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</si>
  <si>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</si>
  <si>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</si>
  <si>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</si>
  <si>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</si>
  <si>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</si>
  <si>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</si>
  <si>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</si>
  <si>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</si>
  <si>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</si>
  <si>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</si>
  <si>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</si>
  <si>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</si>
  <si>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</si>
  <si>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</si>
  <si>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</si>
  <si>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</si>
  <si>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</si>
  <si>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</si>
  <si>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</si>
  <si>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</si>
  <si>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</si>
  <si>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</si>
  <si>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</si>
  <si>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</si>
  <si>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</si>
  <si>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</si>
  <si>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</si>
  <si>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</si>
  <si>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</si>
  <si>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</si>
  <si>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</si>
  <si>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</si>
  <si>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</si>
  <si>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</si>
  <si>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</si>
  <si>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</si>
  <si>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</si>
  <si>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</si>
  <si>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</si>
  <si>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</si>
  <si>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</si>
  <si>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</si>
  <si>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</si>
  <si>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</si>
  <si>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</si>
  <si>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</si>
  <si>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</si>
  <si>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</si>
  <si>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</si>
  <si>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</si>
  <si>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</si>
  <si>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</si>
  <si>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</si>
  <si>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</si>
  <si>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</si>
  <si>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</si>
  <si>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</si>
  <si>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</si>
  <si>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</si>
  <si>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</si>
  <si>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</si>
  <si>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</si>
  <si>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</si>
  <si>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</si>
  <si>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</si>
  <si>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</si>
  <si>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</si>
  <si>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</si>
  <si>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</si>
  <si>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</si>
  <si>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</si>
  <si>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</si>
  <si>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</si>
  <si>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</si>
  <si>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</si>
  <si>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</si>
  <si>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</si>
  <si>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</si>
  <si>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</si>
  <si>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</si>
  <si>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</si>
  <si>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</si>
  <si>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</si>
  <si>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</si>
  <si>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</si>
  <si>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</si>
  <si>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</si>
  <si>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</si>
  <si>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</si>
  <si>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</si>
  <si>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</si>
  <si>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</si>
  <si>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</si>
  <si>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</si>
  <si>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</si>
  <si>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</si>
  <si>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</si>
  <si>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</si>
  <si>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</si>
  <si>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</si>
  <si>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</si>
  <si>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</si>
  <si>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</si>
  <si>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</si>
  <si>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</si>
  <si>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</si>
  <si>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</si>
  <si>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</si>
  <si>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</si>
  <si>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</si>
  <si>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</si>
  <si>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</si>
  <si>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</si>
  <si>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</si>
  <si>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</si>
  <si>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</si>
  <si>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</si>
  <si>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</si>
  <si>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</si>
  <si>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</si>
  <si>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</si>
  <si>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</si>
  <si>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</si>
  <si>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</si>
  <si>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</si>
  <si>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</si>
  <si>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</si>
  <si>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</si>
  <si>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</si>
  <si>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</si>
  <si>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</si>
  <si>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</si>
  <si>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</si>
  <si>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</si>
  <si>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</si>
  <si>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</si>
  <si>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</si>
  <si>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</si>
  <si>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</si>
  <si>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</si>
  <si>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</si>
  <si>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</si>
  <si>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</si>
  <si>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</si>
  <si>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</si>
  <si>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</si>
  <si>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</si>
  <si>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</si>
  <si>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</si>
  <si>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</si>
  <si>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</si>
  <si>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</si>
  <si>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</si>
  <si>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</si>
  <si>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</si>
  <si>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</si>
  <si>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</si>
  <si>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</si>
  <si>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</si>
  <si>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</si>
  <si>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</si>
  <si>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</si>
  <si>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</si>
  <si>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</si>
  <si>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</si>
  <si>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</si>
  <si>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</si>
  <si>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</si>
  <si>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</si>
  <si>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</si>
  <si>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</si>
  <si>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</si>
  <si>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</si>
  <si>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</si>
  <si>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</si>
  <si>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</si>
  <si>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</si>
  <si>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</si>
  <si>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</si>
  <si>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</si>
  <si>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</si>
  <si>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</si>
  <si>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</si>
  <si>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</si>
  <si>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</si>
  <si>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</si>
  <si>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</si>
  <si>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</si>
  <si>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</si>
  <si>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</si>
  <si>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</si>
  <si>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</si>
  <si>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</si>
  <si>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</si>
  <si>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</si>
  <si>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</si>
  <si>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</si>
  <si>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</si>
  <si>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</si>
  <si>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</si>
  <si>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</si>
  <si>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</si>
  <si>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</si>
  <si>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</si>
  <si>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</si>
  <si>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</si>
  <si>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</si>
  <si>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</si>
  <si>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</si>
  <si>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</si>
  <si>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</si>
  <si>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</si>
  <si>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</si>
  <si>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</si>
  <si>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</si>
  <si>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</si>
  <si>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</si>
  <si>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</si>
  <si>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</si>
  <si>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</si>
  <si>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</si>
  <si>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</si>
  <si>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</si>
  <si>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</si>
  <si>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</si>
  <si>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</si>
  <si>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</si>
  <si>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</si>
  <si>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</si>
  <si>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</si>
  <si>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</si>
  <si>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</si>
  <si>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</si>
  <si>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</si>
  <si>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</si>
  <si>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</si>
  <si>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</si>
  <si>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</si>
  <si>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</si>
  <si>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</si>
  <si>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</si>
  <si>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</si>
  <si>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</si>
  <si>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</si>
  <si>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</si>
  <si>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</si>
  <si>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</si>
  <si>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</si>
  <si>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</si>
  <si>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</si>
  <si>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</si>
  <si>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</si>
  <si>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</si>
  <si>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</si>
  <si>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</si>
  <si>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</si>
  <si>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</si>
  <si>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</si>
  <si>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</si>
  <si>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</si>
  <si>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</si>
  <si>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</si>
  <si>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</si>
  <si>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</si>
  <si>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</si>
  <si>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</si>
  <si>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</si>
  <si>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</si>
  <si>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</si>
  <si>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</si>
  <si>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</si>
  <si>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</si>
  <si>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</si>
  <si>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</si>
  <si>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</si>
  <si>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</si>
  <si>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</si>
  <si>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</si>
  <si>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</si>
  <si>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</si>
  <si>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</si>
  <si>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</si>
  <si>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</si>
  <si>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</si>
  <si>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</si>
  <si>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</si>
  <si>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</si>
  <si>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</si>
  <si>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</si>
  <si>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</si>
  <si>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</si>
  <si>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</si>
  <si>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</si>
  <si>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</si>
  <si>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</si>
  <si>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</si>
  <si>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</si>
  <si>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</si>
  <si>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</si>
  <si>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</si>
  <si>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</si>
  <si>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</si>
  <si>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</si>
  <si>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</si>
  <si>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</si>
  <si>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</si>
  <si>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</si>
  <si>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</si>
  <si>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</si>
  <si>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</si>
  <si>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</si>
  <si>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</si>
  <si>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</si>
  <si>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</si>
  <si>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</si>
  <si>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</si>
  <si>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</si>
  <si>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</si>
  <si>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</si>
  <si>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</si>
  <si>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</si>
  <si>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</si>
  <si>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</si>
  <si>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</si>
  <si>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</si>
  <si>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</si>
  <si>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</si>
  <si>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</si>
  <si>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</si>
  <si>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</si>
  <si>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</si>
  <si>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</si>
  <si>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</si>
  <si>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</si>
  <si>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</si>
  <si>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</si>
  <si>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</si>
  <si>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</si>
  <si>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</si>
  <si>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</si>
  <si>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</si>
  <si>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</si>
  <si>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</si>
  <si>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</si>
  <si>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</si>
  <si>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</si>
  <si>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</si>
  <si>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</si>
  <si>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</si>
  <si>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</si>
  <si>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</si>
  <si>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</si>
  <si>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</si>
  <si>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</si>
  <si>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</si>
  <si>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</si>
  <si>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</si>
  <si>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</si>
  <si>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</si>
  <si>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</si>
  <si>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</si>
  <si>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</si>
  <si>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</si>
  <si>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</si>
  <si>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</si>
  <si>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</si>
  <si>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</si>
  <si>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</si>
  <si>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</si>
  <si>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</si>
  <si>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</si>
  <si>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</si>
  <si>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</si>
  <si>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</si>
  <si>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</si>
  <si>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</si>
  <si>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</si>
  <si>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</si>
  <si>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</si>
  <si>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</si>
  <si>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</si>
  <si>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</si>
  <si>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</si>
  <si>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</si>
  <si>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</si>
  <si>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</si>
  <si>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</si>
  <si>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</si>
  <si>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</si>
  <si>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</si>
  <si>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</si>
  <si>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</si>
  <si>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</si>
  <si>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</si>
  <si>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</si>
  <si>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</si>
  <si>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</si>
  <si>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</si>
  <si>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</si>
  <si>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</si>
  <si>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</si>
  <si>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</si>
  <si>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</si>
  <si>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</si>
  <si>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</si>
  <si>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</si>
  <si>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</si>
  <si>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</si>
  <si>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</si>
  <si>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</si>
  <si>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</si>
  <si>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</si>
  <si>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</si>
  <si>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</si>
  <si>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</si>
  <si>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</si>
  <si>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</si>
  <si>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</si>
  <si>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</si>
  <si>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</si>
  <si>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</si>
  <si>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</si>
  <si>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</si>
  <si>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</si>
  <si>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</si>
  <si>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</si>
  <si>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</si>
  <si>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</si>
  <si>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</si>
  <si>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</si>
  <si>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</si>
  <si>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</si>
  <si>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</si>
  <si>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</si>
  <si>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</si>
  <si>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</si>
  <si>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</si>
  <si>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</si>
  <si>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</si>
  <si>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</si>
  <si>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</si>
  <si>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</si>
  <si>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</si>
  <si>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</si>
  <si>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</si>
  <si>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</si>
  <si>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</si>
  <si>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</si>
  <si>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</si>
  <si>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</si>
  <si>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</si>
  <si>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</si>
  <si>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</si>
  <si>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</si>
  <si>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</si>
  <si>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</si>
  <si>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</si>
  <si>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</si>
  <si>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</si>
  <si>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</si>
  <si>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</si>
  <si>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</si>
  <si>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</si>
  <si>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</si>
  <si>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</si>
  <si>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</si>
  <si>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</si>
  <si>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</si>
  <si>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</si>
  <si>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</si>
  <si>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</si>
  <si>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</si>
  <si>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</si>
  <si>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</si>
  <si>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</si>
  <si>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</si>
  <si>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</si>
  <si>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</si>
  <si>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</si>
  <si>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</si>
  <si>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</si>
  <si>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</si>
  <si>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</si>
  <si>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</si>
  <si>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</si>
  <si>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</si>
  <si>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</si>
  <si>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</si>
  <si>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</si>
  <si>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</si>
  <si>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</si>
  <si>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</si>
  <si>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</si>
  <si>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</si>
  <si>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</si>
  <si>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</si>
  <si>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</si>
  <si>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</si>
  <si>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</si>
  <si>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</si>
  <si>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</si>
  <si>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</si>
  <si>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</si>
  <si>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</si>
  <si>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</si>
  <si>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</si>
  <si>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</si>
  <si>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</si>
  <si>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</si>
  <si>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</si>
  <si>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</si>
  <si>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</si>
  <si>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</si>
  <si>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</si>
  <si>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</si>
  <si>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</si>
  <si>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</si>
  <si>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</si>
  <si>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</si>
  <si>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</si>
  <si>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</si>
  <si>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</si>
  <si>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</si>
  <si>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</si>
  <si>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</si>
  <si>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</si>
  <si>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</si>
  <si>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</si>
  <si>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</si>
  <si>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</si>
  <si>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</si>
  <si>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</si>
  <si>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</si>
  <si>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</si>
  <si>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</si>
  <si>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</si>
  <si>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</si>
  <si>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</si>
  <si>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</si>
  <si>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</si>
  <si>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</si>
  <si>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</si>
  <si>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</si>
  <si>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</si>
  <si>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</si>
  <si>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</si>
  <si>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</si>
  <si>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</si>
  <si>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</si>
  <si>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</si>
  <si>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</si>
  <si>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</si>
  <si>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</si>
  <si>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</si>
  <si>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</si>
  <si>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</si>
  <si>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</si>
  <si>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</si>
  <si>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</si>
  <si>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</si>
  <si>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</si>
  <si>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</si>
  <si>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</si>
  <si>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</si>
  <si>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</si>
  <si>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</si>
  <si>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</si>
  <si>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</si>
  <si>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</si>
  <si>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</si>
  <si>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</si>
  <si>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</si>
  <si>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</si>
  <si>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</si>
  <si>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</si>
  <si>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</si>
  <si>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</si>
  <si>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</si>
  <si>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</si>
  <si>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</si>
  <si>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</si>
  <si>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</si>
  <si>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</si>
  <si>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</si>
  <si>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</si>
  <si>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</si>
  <si>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</si>
  <si>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</si>
  <si>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</si>
  <si>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</si>
  <si>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</si>
  <si>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</si>
  <si>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</si>
  <si>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</si>
  <si>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</si>
  <si>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</si>
  <si>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</si>
  <si>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</si>
  <si>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</si>
  <si>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</si>
  <si>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</si>
  <si>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</si>
  <si>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</si>
  <si>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</si>
  <si>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</si>
  <si>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</si>
  <si>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</si>
  <si>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</si>
  <si>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</si>
  <si>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</si>
  <si>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</si>
  <si>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</si>
  <si>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</si>
  <si>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</si>
  <si>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</si>
  <si>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</si>
  <si>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</si>
  <si>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</si>
  <si>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</si>
  <si>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</si>
  <si>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</si>
  <si>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</si>
  <si>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</si>
  <si>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</si>
  <si>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</si>
  <si>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</si>
  <si>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</si>
  <si>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</si>
  <si>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</si>
  <si>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</si>
  <si>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</si>
  <si>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</si>
  <si>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</si>
  <si>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</si>
  <si>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</si>
  <si>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</si>
  <si>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</si>
  <si>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</si>
  <si>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</si>
  <si>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</si>
  <si>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</si>
  <si>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</si>
  <si>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</si>
  <si>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</si>
  <si>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</si>
  <si>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</si>
  <si>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</si>
  <si>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</si>
  <si>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</si>
  <si>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</si>
  <si>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</si>
  <si>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</si>
  <si>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</si>
  <si>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</si>
  <si>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</si>
  <si>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</si>
  <si>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</si>
  <si>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</si>
  <si>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</si>
  <si>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</si>
  <si>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</si>
  <si>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</si>
  <si>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</si>
  <si>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</si>
  <si>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</si>
  <si>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</si>
  <si>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</si>
  <si>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</si>
  <si>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</si>
  <si>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</si>
  <si>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</si>
  <si>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</si>
  <si>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</si>
  <si>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</si>
  <si>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</si>
  <si>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</si>
  <si>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</si>
  <si>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</si>
  <si>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</si>
  <si>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</si>
  <si>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</si>
  <si>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</si>
  <si>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</si>
  <si>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</si>
  <si>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</si>
  <si>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</si>
  <si>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</si>
  <si>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</si>
  <si>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</si>
  <si>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</si>
  <si>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</si>
  <si>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</si>
  <si>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</si>
  <si>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</si>
  <si>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</si>
  <si>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</si>
  <si>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</si>
  <si>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</si>
  <si>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</si>
  <si>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</si>
  <si>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</si>
  <si>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</si>
  <si>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</si>
  <si>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</si>
  <si>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</si>
  <si>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</si>
  <si>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</si>
  <si>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</si>
  <si>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</si>
  <si>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</si>
  <si>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</si>
  <si>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</si>
  <si>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</si>
  <si>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</si>
  <si>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</si>
  <si>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</si>
  <si>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</si>
  <si>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</si>
  <si>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</si>
  <si>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</si>
  <si>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</si>
  <si>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</si>
  <si>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</si>
  <si>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</si>
  <si>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</si>
  <si>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</si>
  <si>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</si>
  <si>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</si>
  <si>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</si>
  <si>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</si>
  <si>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</si>
  <si>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</si>
  <si>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</si>
  <si>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</si>
  <si>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</si>
  <si>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</si>
  <si>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</si>
  <si>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</si>
  <si>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</si>
  <si>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</si>
  <si>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</si>
  <si>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</si>
  <si>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</si>
  <si>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</si>
  <si>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</si>
  <si>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</si>
  <si>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</si>
  <si>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</si>
  <si>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</si>
  <si>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</si>
  <si>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</si>
  <si>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</si>
  <si>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</si>
  <si>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</si>
  <si>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</si>
  <si>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</si>
  <si>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</si>
  <si>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</si>
  <si>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</si>
  <si>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</si>
  <si>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</si>
  <si>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</si>
  <si>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</si>
  <si>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</si>
  <si>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</si>
  <si>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</si>
  <si>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</si>
  <si>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</si>
  <si>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</si>
  <si>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</si>
  <si>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</si>
  <si>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</si>
  <si>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</si>
  <si>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</si>
  <si>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</si>
  <si>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</si>
  <si>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</si>
  <si>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</si>
  <si>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</si>
  <si>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</si>
  <si>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</si>
  <si>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</si>
  <si>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</si>
  <si>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</si>
  <si>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</si>
  <si>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</si>
  <si>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</si>
  <si>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</si>
  <si>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</si>
  <si>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</si>
  <si>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</si>
  <si>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</si>
  <si>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</si>
  <si>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</si>
  <si>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</si>
  <si>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</si>
  <si>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</si>
  <si>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</si>
  <si>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</si>
  <si>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</si>
  <si>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</si>
  <si>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</si>
  <si>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</si>
  <si>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</si>
  <si>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</si>
  <si>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</si>
  <si>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</si>
  <si>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</si>
  <si>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</si>
  <si>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</si>
  <si>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</si>
  <si>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</si>
  <si>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</si>
  <si>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</si>
  <si>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</si>
  <si>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</si>
  <si>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</si>
  <si>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</si>
  <si>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</si>
  <si>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</si>
  <si>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</si>
  <si>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</si>
  <si>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</si>
  <si>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</si>
  <si>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</si>
  <si>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</si>
  <si>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</si>
  <si>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</si>
  <si>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</si>
  <si>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</si>
  <si>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</si>
  <si>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</si>
  <si>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</si>
  <si>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</si>
  <si>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</si>
  <si>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</si>
  <si>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</si>
  <si>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</si>
  <si>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</si>
  <si>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</si>
  <si>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</si>
  <si>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</si>
  <si>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</si>
  <si>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</si>
  <si>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</si>
  <si>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</si>
  <si>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</si>
  <si>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</si>
  <si>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</si>
  <si>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</si>
  <si>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</si>
  <si>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</si>
  <si>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</si>
  <si>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</si>
  <si>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</si>
  <si>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</si>
  <si>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</si>
  <si>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</si>
  <si>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</si>
  <si>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</si>
  <si>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</si>
  <si>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</si>
  <si>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</si>
  <si>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</si>
  <si>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</si>
  <si>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</si>
  <si>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</si>
  <si>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</si>
  <si>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</si>
  <si>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</si>
  <si>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</si>
  <si>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</si>
  <si>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</si>
  <si>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</si>
  <si>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</si>
  <si>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</si>
  <si>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</si>
  <si>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</si>
  <si>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</si>
  <si>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</si>
  <si>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</si>
  <si>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</si>
  <si>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</si>
  <si>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</si>
  <si>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</si>
  <si>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</si>
  <si>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</si>
  <si>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</si>
  <si>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</si>
  <si>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</si>
  <si>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</si>
  <si>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</si>
  <si>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</si>
  <si>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</si>
  <si>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</si>
  <si>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</si>
  <si>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</si>
  <si>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</si>
  <si>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</si>
  <si>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</si>
  <si>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</si>
  <si>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</si>
  <si>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</si>
  <si>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</si>
  <si>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</si>
  <si>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</si>
  <si>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</si>
  <si>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</si>
  <si>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</si>
  <si>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</si>
  <si>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</si>
  <si>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</si>
  <si>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</si>
  <si>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</si>
  <si>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</si>
  <si>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</si>
  <si>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</si>
  <si>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</si>
  <si>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</si>
  <si>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</si>
  <si>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</si>
  <si>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</si>
  <si>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</si>
  <si>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</si>
  <si>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</si>
  <si>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</si>
  <si>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</si>
  <si>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</si>
  <si>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</si>
  <si>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</si>
  <si>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</si>
  <si>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</si>
  <si>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</si>
  <si>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</si>
  <si>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</si>
  <si>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</si>
  <si>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</si>
  <si>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</si>
  <si>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</si>
  <si>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</si>
  <si>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</si>
  <si>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</si>
  <si>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</si>
  <si>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</si>
  <si>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</si>
  <si>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</si>
  <si>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</si>
  <si>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</si>
  <si>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</si>
  <si>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</si>
  <si>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</si>
  <si>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</si>
  <si>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</si>
  <si>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</si>
  <si>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</si>
  <si>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</si>
  <si>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</si>
  <si>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</si>
  <si>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</si>
  <si>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</si>
  <si>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</si>
  <si>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</si>
  <si>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</si>
  <si>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</si>
  <si>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</si>
  <si>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</si>
  <si>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</si>
  <si>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</si>
  <si>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</si>
  <si>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</si>
  <si>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</si>
  <si>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</si>
  <si>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</si>
  <si>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</si>
  <si>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</si>
  <si>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</si>
  <si>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</si>
  <si>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</si>
  <si>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</si>
  <si>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</si>
  <si>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</si>
  <si>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</si>
  <si>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</si>
  <si>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</si>
  <si>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</si>
  <si>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</si>
  <si>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</si>
  <si>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</si>
  <si>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</si>
  <si>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</si>
  <si>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</si>
  <si>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</si>
  <si>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</si>
  <si>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</si>
  <si>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</si>
  <si>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</si>
  <si>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</si>
  <si>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</si>
  <si>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</si>
  <si>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</si>
  <si>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</si>
  <si>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</si>
  <si>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</si>
  <si>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</si>
  <si>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</si>
  <si>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</si>
  <si>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</si>
  <si>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</si>
  <si>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</si>
  <si>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</si>
  <si>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</si>
  <si>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</si>
  <si>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</si>
  <si>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</si>
  <si>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</si>
  <si>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</si>
  <si>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</si>
  <si>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</si>
  <si>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</si>
  <si>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</si>
  <si>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</si>
  <si>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</si>
  <si>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</si>
  <si>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</si>
  <si>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</si>
  <si>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</si>
  <si>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</si>
  <si>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</si>
  <si>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</si>
  <si>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</si>
  <si>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</si>
  <si>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</si>
  <si>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</si>
  <si>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</si>
  <si>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</si>
  <si>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</si>
  <si>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</si>
  <si>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</si>
  <si>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</si>
  <si>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</si>
  <si>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</si>
  <si>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</si>
  <si>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</si>
  <si>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</si>
  <si>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</si>
  <si>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</si>
  <si>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</si>
  <si>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</si>
  <si>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</si>
  <si>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</si>
  <si>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</si>
  <si>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</si>
  <si>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</si>
  <si>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</si>
  <si>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</si>
  <si>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</si>
  <si>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</si>
  <si>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</si>
  <si>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</si>
  <si>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</si>
  <si>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</si>
  <si>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</si>
  <si>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</si>
  <si>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</si>
  <si>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</si>
  <si>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</si>
  <si>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</si>
  <si>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</si>
  <si>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</si>
  <si>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</si>
  <si>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</si>
  <si>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</si>
  <si>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</si>
  <si>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</si>
  <si>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</si>
  <si>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</si>
  <si>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</si>
  <si>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</si>
  <si>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</si>
  <si>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</si>
  <si>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</si>
  <si>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</si>
  <si>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</si>
  <si>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</si>
  <si>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</si>
  <si>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</si>
  <si>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</si>
  <si>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</si>
  <si>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</si>
  <si>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</si>
  <si>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</si>
  <si>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</si>
  <si>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</si>
  <si>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</si>
  <si>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</si>
  <si>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</si>
  <si>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</si>
  <si>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</si>
  <si>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</si>
  <si>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</si>
  <si>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</si>
  <si>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</si>
  <si>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</si>
  <si>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</si>
  <si>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</si>
  <si>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</si>
  <si>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</si>
  <si>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</si>
  <si>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</si>
  <si>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</si>
  <si>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</si>
  <si>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</si>
  <si>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</si>
  <si>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</si>
  <si>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</si>
  <si>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</si>
  <si>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</si>
  <si>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</si>
  <si>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</si>
  <si>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</si>
  <si>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</si>
  <si>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</si>
  <si>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</si>
  <si>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</si>
  <si>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</si>
  <si>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</si>
  <si>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</si>
  <si>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</si>
  <si>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</si>
  <si>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</si>
  <si>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</si>
  <si>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</si>
  <si>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</si>
  <si>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</si>
  <si>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</si>
  <si>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</si>
  <si>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</si>
  <si>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</si>
  <si>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</si>
  <si>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</si>
  <si>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</si>
  <si>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</si>
  <si>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</si>
  <si>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</si>
  <si>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</si>
  <si>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</si>
  <si>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</si>
  <si>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</si>
  <si>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</si>
  <si>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</si>
  <si>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</si>
  <si>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</si>
  <si>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</si>
  <si>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</si>
  <si>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</si>
  <si>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</si>
  <si>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</si>
  <si>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</si>
  <si>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</si>
  <si>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</si>
  <si>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</si>
  <si>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</si>
  <si>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</si>
  <si>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</si>
  <si>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</si>
  <si>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</si>
  <si>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</si>
  <si>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</si>
  <si>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</si>
  <si>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</si>
  <si>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</si>
  <si>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</si>
  <si>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</si>
  <si>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</si>
  <si>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</si>
  <si>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</si>
  <si>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</si>
  <si>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</si>
  <si>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</si>
  <si>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</si>
  <si>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</si>
  <si>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</si>
  <si>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</si>
  <si>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</si>
  <si>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</si>
  <si>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</si>
  <si>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</si>
  <si>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</si>
  <si>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</si>
  <si>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</si>
  <si>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</si>
  <si>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</si>
  <si>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</si>
  <si>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</si>
  <si>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</si>
  <si>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</si>
  <si>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</si>
  <si>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</si>
  <si>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</si>
  <si>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</si>
  <si>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</si>
  <si>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</si>
  <si>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</si>
  <si>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</si>
  <si>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</si>
  <si>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</si>
  <si>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</si>
  <si>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</si>
  <si>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</si>
  <si>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</si>
  <si>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</si>
  <si>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</si>
  <si>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</si>
  <si>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</si>
  <si>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</si>
  <si>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</si>
  <si>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</si>
  <si>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</si>
  <si>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</si>
  <si>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</si>
  <si>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</si>
  <si>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</si>
  <si>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</si>
  <si>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</si>
  <si>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</si>
  <si>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</si>
  <si>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</si>
  <si>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</si>
  <si>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</si>
  <si>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</si>
  <si>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</si>
  <si>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</si>
  <si>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</si>
  <si>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</si>
  <si>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</si>
  <si>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</si>
  <si>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</si>
  <si>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</si>
  <si>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</si>
  <si>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</si>
  <si>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</si>
  <si>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</si>
  <si>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</si>
  <si>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</si>
  <si>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</si>
  <si>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</si>
  <si>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</si>
  <si>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</si>
  <si>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</si>
  <si>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</si>
  <si>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</si>
  <si>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</si>
  <si>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</si>
  <si>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</si>
  <si>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</si>
  <si>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</si>
  <si>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</si>
  <si>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</si>
  <si>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</si>
  <si>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</si>
  <si>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</si>
  <si>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</si>
  <si>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</si>
  <si>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</si>
  <si>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</si>
  <si>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</si>
  <si>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</si>
  <si>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</si>
  <si>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</si>
  <si>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</si>
  <si>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</si>
  <si>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</si>
  <si>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</si>
  <si>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</si>
  <si>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</si>
  <si>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</si>
  <si>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</si>
  <si>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</si>
  <si>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</si>
  <si>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</si>
  <si>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</si>
  <si>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</si>
  <si>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</si>
  <si>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</si>
  <si>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</si>
  <si>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</si>
  <si>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</si>
  <si>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</si>
  <si>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</si>
  <si>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</si>
  <si>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</si>
  <si>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</si>
  <si>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</si>
  <si>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</si>
  <si>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</si>
  <si>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</si>
  <si>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</si>
  <si>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</si>
  <si>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</si>
  <si>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</si>
  <si>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</si>
  <si>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</si>
  <si>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</si>
  <si>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</si>
  <si>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</si>
  <si>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</si>
  <si>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</si>
  <si>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</si>
  <si>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</si>
  <si>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</si>
  <si>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</si>
  <si>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</si>
  <si>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</si>
  <si>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</si>
  <si>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</si>
  <si>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</si>
  <si>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</si>
  <si>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</si>
  <si>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</si>
  <si>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</si>
  <si>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</si>
  <si>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</si>
  <si>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</si>
  <si>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</si>
  <si>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</si>
  <si>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</si>
  <si>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</si>
  <si>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</si>
  <si>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</si>
  <si>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</si>
  <si>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</si>
  <si>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</si>
  <si>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</si>
  <si>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</si>
  <si>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</si>
  <si>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</si>
  <si>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</si>
  <si>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</si>
  <si>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</si>
  <si>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</si>
  <si>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</si>
  <si>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</si>
  <si>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</si>
  <si>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</si>
  <si>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</si>
  <si>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</si>
  <si>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</si>
  <si>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</si>
  <si>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</si>
  <si>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</si>
  <si>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</si>
  <si>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</si>
  <si>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</si>
  <si>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</si>
  <si>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</si>
  <si>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</si>
  <si>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</si>
  <si>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</si>
  <si>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</si>
  <si>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</si>
  <si>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</si>
  <si>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</si>
  <si>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</si>
  <si>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</si>
  <si>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</si>
  <si>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</si>
  <si>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</si>
  <si>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</si>
  <si>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</si>
  <si>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</si>
  <si>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</si>
  <si>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</si>
  <si>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</si>
  <si>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</si>
  <si>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</si>
  <si>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</si>
  <si>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</si>
  <si>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</si>
  <si>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</si>
  <si>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</si>
  <si>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</si>
  <si>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</si>
  <si>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</si>
  <si>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</si>
  <si>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</si>
  <si>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</si>
  <si>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</si>
  <si>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</si>
  <si>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</si>
  <si>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</si>
  <si>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</si>
  <si>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</si>
  <si>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</si>
  <si>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</si>
  <si>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</si>
  <si>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</si>
  <si>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</si>
  <si>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</si>
  <si>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</si>
  <si>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</si>
  <si>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</si>
  <si>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</si>
  <si>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</si>
  <si>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</si>
  <si>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</si>
  <si>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</si>
  <si>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</si>
  <si>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</si>
  <si>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</si>
  <si>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</si>
  <si>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</si>
  <si>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</si>
  <si>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</si>
  <si>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</si>
  <si>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</si>
  <si>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</si>
  <si>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</si>
  <si>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</si>
  <si>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</si>
  <si>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</si>
  <si>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</si>
  <si>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</si>
  <si>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</si>
  <si>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</si>
  <si>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</si>
  <si>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</si>
  <si>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</si>
  <si>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</si>
  <si>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</si>
  <si>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</si>
  <si>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</si>
  <si>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</si>
  <si>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</si>
  <si>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</si>
  <si>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</si>
  <si>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</si>
  <si>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</si>
  <si>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</si>
  <si>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</si>
  <si>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</si>
  <si>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</si>
  <si>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</si>
  <si>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</si>
  <si>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</si>
  <si>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</si>
  <si>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</si>
  <si>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</si>
  <si>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</si>
  <si>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</si>
  <si>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</si>
  <si>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</si>
  <si>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</si>
  <si>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</si>
  <si>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</si>
  <si>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</si>
  <si>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</si>
  <si>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</si>
  <si>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</si>
  <si>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</si>
  <si>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</si>
  <si>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</si>
  <si>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</si>
  <si>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</si>
  <si>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</si>
  <si>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</si>
  <si>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</si>
  <si>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</si>
  <si>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</si>
  <si>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</si>
  <si>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</si>
  <si>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</si>
  <si>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</si>
  <si>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</si>
  <si>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</si>
  <si>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</si>
  <si>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</si>
  <si>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</si>
  <si>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</si>
  <si>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</si>
  <si>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</si>
  <si>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</si>
  <si>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</si>
  <si>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</si>
  <si>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</si>
  <si>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</si>
  <si>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</si>
  <si>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</si>
  <si>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</si>
  <si>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</si>
  <si>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</si>
  <si>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</si>
  <si>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</si>
  <si>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</si>
  <si>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</si>
  <si>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</si>
  <si>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</si>
  <si>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</si>
  <si>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</si>
  <si>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</si>
  <si>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</si>
  <si>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</si>
  <si>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</si>
  <si>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</si>
  <si>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</si>
  <si>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</si>
  <si>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</si>
  <si>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</si>
  <si>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</si>
  <si>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</si>
  <si>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</si>
  <si>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</si>
  <si>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</si>
  <si>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</si>
  <si>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</si>
  <si>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</si>
  <si>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</si>
  <si>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</si>
  <si>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</si>
  <si>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</si>
  <si>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</si>
  <si>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</si>
  <si>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</si>
  <si>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</si>
  <si>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</si>
  <si>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</si>
  <si>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</si>
  <si>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</si>
  <si>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</si>
  <si>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</si>
  <si>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</si>
  <si>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</si>
  <si>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</si>
  <si>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</si>
  <si>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</si>
  <si>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</si>
  <si>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</si>
  <si>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</si>
  <si>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</si>
  <si>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</si>
  <si>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</si>
  <si>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</si>
  <si>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</si>
  <si>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</si>
  <si>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</si>
  <si>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</si>
  <si>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</si>
  <si>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</si>
  <si>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</si>
  <si>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</si>
  <si>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</si>
  <si>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</si>
  <si>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</si>
  <si>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</si>
  <si>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</si>
  <si>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</si>
  <si>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</si>
  <si>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</si>
  <si>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</si>
  <si>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</si>
  <si>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</si>
  <si>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</si>
  <si>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</si>
  <si>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</si>
  <si>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</si>
  <si>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</si>
  <si>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</si>
  <si>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</si>
  <si>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</si>
  <si>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</si>
  <si>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</si>
  <si>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</si>
  <si>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</si>
  <si>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</si>
  <si>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</si>
  <si>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</si>
  <si>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</si>
  <si>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</si>
  <si>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</si>
  <si>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</si>
  <si>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</si>
  <si>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</si>
  <si>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</si>
  <si>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</si>
  <si>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</si>
  <si>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</si>
  <si>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</si>
  <si>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</si>
  <si>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</si>
  <si>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</si>
  <si>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</si>
  <si>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</si>
  <si>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</si>
  <si>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</si>
  <si>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</si>
  <si>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</si>
  <si>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</si>
  <si>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</si>
  <si>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</si>
  <si>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</si>
  <si>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</si>
  <si>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</si>
  <si>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</si>
  <si>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</si>
  <si>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</si>
  <si>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</si>
  <si>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</si>
  <si>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</si>
  <si>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</si>
  <si>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</si>
  <si>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</si>
  <si>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</si>
  <si>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</si>
  <si>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</si>
  <si>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</si>
  <si>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</si>
  <si>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</si>
  <si>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</si>
  <si>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</si>
  <si>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</si>
  <si>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</si>
  <si>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</si>
  <si>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</si>
  <si>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</si>
  <si>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</si>
  <si>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</si>
  <si>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</si>
  <si>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</si>
  <si>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</si>
  <si>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</si>
  <si>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</si>
  <si>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</si>
  <si>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</si>
  <si>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</si>
  <si>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</si>
  <si>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</si>
  <si>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</si>
  <si>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</si>
  <si>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</si>
  <si>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</si>
  <si>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</si>
  <si>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</si>
  <si>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</si>
  <si>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</si>
  <si>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</si>
  <si>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</si>
  <si>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</si>
  <si>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</si>
  <si>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</si>
  <si>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</si>
  <si>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</si>
  <si>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</si>
  <si>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</si>
  <si>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</si>
  <si>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</si>
  <si>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</si>
  <si>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</si>
  <si>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</si>
  <si>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</si>
  <si>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</si>
  <si>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</si>
  <si>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</si>
  <si>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</si>
  <si>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</si>
  <si>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</si>
  <si>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</si>
  <si>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</si>
  <si>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</si>
  <si>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</si>
  <si>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</si>
  <si>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</si>
  <si>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</si>
  <si>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</si>
  <si>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</si>
  <si>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</si>
  <si>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</si>
  <si>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</si>
  <si>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</si>
  <si>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</si>
  <si>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</si>
  <si>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</si>
  <si>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</si>
  <si>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</si>
  <si>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</si>
  <si>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</si>
  <si>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</si>
  <si>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</si>
  <si>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</si>
  <si>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</si>
  <si>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</si>
  <si>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</si>
  <si>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</si>
  <si>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</si>
  <si>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</si>
  <si>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</si>
  <si>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</si>
  <si>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</si>
  <si>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</si>
  <si>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</si>
  <si>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</si>
  <si>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</si>
  <si>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</si>
  <si>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</si>
  <si>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</si>
  <si>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</si>
  <si>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</si>
  <si>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</si>
  <si>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</si>
  <si>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</si>
  <si>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</si>
  <si>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</si>
  <si>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</si>
  <si>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</si>
  <si>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</si>
  <si>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</si>
  <si>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</si>
  <si>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</si>
  <si>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</si>
  <si>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</si>
  <si>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</si>
  <si>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</si>
  <si>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</si>
  <si>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</si>
  <si>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</si>
  <si>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</si>
  <si>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</si>
  <si>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</si>
  <si>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</si>
  <si>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</si>
  <si>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</si>
  <si>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</si>
  <si>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</si>
  <si>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</si>
  <si>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</si>
  <si>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</si>
  <si>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</si>
  <si>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</si>
  <si>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</si>
  <si>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</si>
  <si>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</si>
  <si>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</si>
  <si>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</si>
  <si>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</si>
  <si>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</si>
  <si>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</si>
  <si>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</si>
  <si>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</si>
  <si>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</si>
  <si>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</si>
  <si>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</si>
  <si>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</si>
  <si>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</si>
  <si>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</si>
  <si>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</si>
  <si>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</si>
  <si>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</si>
  <si>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</si>
  <si>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</si>
  <si>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</si>
  <si>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</si>
  <si>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</si>
  <si>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</si>
  <si>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</si>
  <si>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</si>
  <si>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</si>
  <si>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</si>
  <si>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</si>
  <si>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</si>
  <si>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</si>
  <si>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</si>
  <si>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</si>
  <si>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</si>
  <si>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</si>
  <si>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</si>
  <si>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</si>
  <si>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</si>
  <si>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</si>
  <si>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</si>
  <si>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</si>
  <si>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</si>
  <si>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</si>
  <si>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</si>
  <si>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</si>
  <si>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</si>
  <si>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</si>
  <si>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</si>
  <si>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</si>
  <si>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</si>
  <si>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</si>
  <si>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</si>
  <si>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</si>
  <si>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</si>
  <si>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</si>
  <si>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</si>
  <si>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</si>
  <si>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</si>
  <si>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</si>
  <si>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</si>
  <si>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</si>
  <si>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</si>
  <si>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</si>
  <si>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</si>
  <si>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</si>
  <si>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</si>
  <si>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</si>
  <si>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</si>
  <si>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</si>
  <si>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</si>
  <si>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</si>
  <si>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</si>
  <si>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</si>
  <si>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</si>
  <si>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</si>
  <si>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</si>
  <si>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</si>
  <si>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</si>
  <si>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</si>
  <si>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</si>
  <si>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</si>
  <si>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</si>
  <si>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</si>
  <si>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</si>
  <si>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</si>
  <si>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</si>
  <si>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</si>
  <si>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</si>
  <si>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</si>
  <si>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</si>
  <si>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</si>
  <si>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</si>
  <si>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</si>
  <si>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</si>
  <si>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</si>
  <si>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</si>
  <si>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</si>
  <si>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</si>
  <si>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</si>
  <si>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</si>
  <si>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</si>
  <si>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</si>
  <si>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</si>
  <si>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</si>
  <si>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</si>
  <si>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</si>
  <si>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</si>
  <si>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</si>
  <si>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</si>
  <si>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</si>
  <si>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</si>
  <si>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</si>
  <si>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</si>
  <si>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</si>
  <si>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</si>
  <si>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</si>
  <si>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</si>
  <si>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</si>
  <si>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</si>
  <si>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</si>
  <si>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</si>
  <si>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</si>
  <si>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</si>
  <si>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</si>
  <si>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</si>
  <si>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</si>
  <si>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</si>
  <si>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</si>
  <si>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</si>
  <si>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</si>
  <si>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</si>
  <si>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</si>
  <si>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</si>
  <si>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</si>
  <si>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</si>
  <si>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</si>
  <si>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</si>
  <si>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</si>
  <si>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</si>
  <si>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</si>
  <si>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</si>
  <si>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</si>
  <si>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</si>
  <si>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</si>
  <si>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</si>
  <si>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</si>
  <si>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</si>
  <si>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</si>
  <si>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</si>
  <si>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</si>
  <si>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</si>
  <si>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</si>
  <si>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</si>
  <si>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</si>
  <si>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</si>
  <si>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</si>
  <si>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</si>
  <si>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</si>
  <si>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</si>
  <si>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</si>
  <si>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</si>
  <si>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</si>
  <si>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</si>
  <si>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</si>
  <si>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</si>
  <si>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</si>
  <si>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</si>
  <si>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</si>
  <si>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</si>
  <si>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</si>
  <si>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</si>
  <si>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</si>
  <si>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</si>
  <si>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</si>
  <si>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</si>
  <si>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</si>
  <si>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</si>
  <si>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</si>
  <si>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</si>
  <si>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</si>
  <si>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</si>
  <si>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</si>
  <si>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</si>
  <si>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</si>
  <si>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</si>
  <si>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</si>
  <si>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</si>
  <si>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</si>
  <si>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</si>
  <si>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</si>
  <si>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</si>
  <si>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</si>
  <si>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</si>
  <si>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</si>
  <si>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</si>
  <si>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</si>
  <si>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</si>
  <si>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</si>
  <si>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</si>
  <si>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</si>
  <si>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</si>
  <si>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</si>
  <si>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</si>
  <si>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</si>
  <si>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</si>
  <si>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</si>
  <si>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</si>
  <si>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</si>
  <si>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</si>
  <si>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</si>
  <si>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</si>
  <si>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</si>
  <si>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</si>
  <si>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</si>
  <si>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</si>
  <si>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</si>
  <si>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</si>
  <si>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</si>
  <si>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</si>
  <si>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</si>
  <si>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</si>
  <si>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</si>
  <si>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</si>
  <si>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</si>
  <si>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</si>
  <si>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</si>
  <si>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</si>
  <si>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</si>
  <si>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</si>
  <si>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</si>
  <si>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</si>
  <si>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</si>
  <si>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</si>
  <si>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</si>
  <si>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</si>
  <si>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</si>
  <si>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</si>
  <si>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</si>
  <si>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</si>
  <si>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</si>
  <si>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</si>
  <si>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</si>
  <si>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</si>
  <si>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</si>
  <si>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</si>
  <si>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</si>
  <si>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</si>
  <si>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</si>
  <si>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</si>
  <si>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</si>
  <si>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</si>
  <si>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</si>
  <si>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</si>
  <si>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</si>
  <si>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</si>
  <si>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</si>
  <si>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</si>
  <si>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</si>
  <si>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</si>
  <si>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</si>
  <si>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</si>
  <si>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</si>
  <si>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</si>
  <si>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</si>
  <si>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</si>
  <si>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</si>
  <si>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</si>
  <si>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</si>
  <si>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</si>
  <si>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</si>
  <si>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</si>
  <si>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</si>
  <si>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</si>
  <si>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</si>
  <si>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</si>
  <si>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</si>
  <si>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</si>
  <si>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</si>
  <si>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</si>
  <si>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</si>
  <si>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</si>
  <si>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</si>
  <si>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</si>
  <si>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</si>
  <si>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</si>
  <si>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</si>
  <si>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</si>
  <si>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</si>
  <si>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</si>
  <si>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</si>
  <si>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</si>
  <si>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</si>
  <si>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</si>
  <si>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</si>
  <si>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</si>
  <si>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</si>
  <si>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</si>
  <si>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</si>
  <si>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</si>
  <si>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</si>
  <si>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</si>
  <si>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</si>
  <si>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</si>
  <si>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</si>
  <si>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</si>
  <si>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</si>
  <si>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</si>
  <si>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</si>
  <si>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</si>
  <si>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</si>
  <si>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</si>
  <si>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</si>
  <si>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</si>
  <si>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</si>
  <si>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</si>
  <si>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</si>
  <si>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</si>
  <si>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</si>
  <si>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</si>
  <si>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</si>
  <si>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</si>
  <si>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</si>
  <si>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</si>
  <si>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</si>
  <si>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</si>
  <si>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</si>
  <si>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</si>
  <si>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</si>
  <si>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</si>
  <si>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</si>
  <si>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</si>
  <si>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</si>
  <si>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</si>
  <si>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</si>
  <si>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</si>
  <si>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</si>
  <si>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</si>
  <si>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</si>
  <si>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</si>
  <si>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</si>
  <si>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</si>
  <si>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</si>
  <si>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</si>
  <si>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</si>
  <si>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</si>
  <si>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</si>
  <si>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</si>
  <si>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</si>
  <si>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</si>
  <si>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</si>
  <si>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</si>
  <si>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</si>
  <si>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</si>
  <si>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</si>
  <si>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</si>
  <si>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</si>
  <si>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</si>
  <si>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</si>
  <si>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</si>
  <si>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</si>
  <si>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</si>
  <si>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</si>
  <si>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</si>
  <si>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</si>
  <si>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</si>
  <si>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</si>
  <si>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</si>
  <si>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</si>
  <si>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</si>
  <si>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</si>
  <si>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</si>
  <si>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</si>
  <si>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</si>
  <si>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</si>
  <si>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</si>
  <si>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</si>
  <si>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</si>
  <si>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</si>
  <si>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</si>
  <si>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</si>
  <si>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</si>
  <si>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</si>
  <si>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</si>
  <si>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</si>
  <si>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</si>
  <si>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</si>
  <si>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</si>
  <si>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</si>
  <si>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</si>
  <si>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</si>
  <si>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</si>
  <si>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</si>
  <si>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</si>
  <si>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</si>
  <si>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</si>
  <si>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</si>
  <si>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</si>
  <si>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</si>
  <si>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</si>
  <si>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</si>
  <si>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</si>
  <si>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</si>
  <si>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</si>
  <si>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</si>
  <si>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</si>
  <si>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</si>
  <si>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</si>
  <si>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</si>
  <si>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</si>
  <si>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</si>
  <si>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</si>
  <si>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</si>
  <si>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</si>
  <si>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</si>
  <si>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</si>
  <si>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</si>
  <si>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</si>
  <si>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</si>
  <si>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</si>
  <si>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</si>
  <si>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</si>
  <si>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</si>
  <si>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</si>
  <si>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</si>
  <si>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</si>
  <si>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</si>
  <si>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</si>
  <si>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</si>
  <si>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</si>
  <si>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</si>
  <si>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</si>
  <si>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</si>
  <si>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</si>
  <si>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</si>
  <si>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</si>
  <si>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</si>
  <si>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</si>
  <si>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</si>
  <si>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</si>
  <si>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</si>
  <si>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</si>
  <si>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</si>
  <si>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</si>
  <si>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</si>
  <si>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</si>
  <si>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</si>
  <si>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</si>
  <si>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</si>
  <si>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</si>
  <si>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</si>
  <si>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</si>
  <si>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</si>
  <si>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</si>
  <si>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</si>
  <si>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</si>
  <si>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</si>
  <si>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</si>
  <si>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</si>
  <si>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</si>
  <si>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</si>
  <si>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</si>
  <si>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</si>
  <si>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</si>
  <si>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</si>
  <si>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</si>
  <si>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</si>
  <si>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</si>
  <si>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</si>
  <si>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</si>
  <si>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</si>
  <si>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</si>
  <si>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</si>
  <si>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</si>
  <si>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</si>
  <si>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</si>
  <si>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</si>
  <si>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</si>
  <si>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</si>
  <si>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</si>
  <si>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</si>
  <si>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</si>
  <si>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</si>
  <si>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</si>
  <si>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</si>
  <si>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</si>
  <si>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</si>
  <si>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</si>
  <si>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</si>
  <si>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</si>
  <si>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</si>
  <si>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</si>
  <si>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</si>
  <si>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</si>
  <si>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</si>
  <si>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</si>
  <si>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</si>
  <si>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</si>
  <si>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</si>
  <si>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</si>
  <si>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</si>
  <si>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</si>
  <si>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</si>
  <si>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</si>
  <si>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</si>
  <si>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</si>
  <si>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</si>
  <si>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</si>
  <si>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</si>
  <si>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</si>
  <si>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</si>
  <si>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</si>
  <si>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</si>
  <si>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</si>
  <si>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</si>
  <si>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</si>
  <si>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</si>
  <si>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</si>
  <si>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</si>
  <si>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</si>
  <si>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</si>
  <si>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</si>
  <si>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</si>
  <si>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</si>
  <si>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</si>
  <si>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</si>
  <si>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</si>
  <si>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</si>
  <si>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</si>
  <si>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</si>
  <si>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</si>
  <si>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</si>
  <si>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</si>
  <si>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</si>
  <si>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</si>
  <si>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</si>
  <si>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</si>
  <si>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</si>
  <si>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</si>
  <si>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</si>
  <si>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</si>
  <si>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</si>
  <si>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</si>
  <si>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</si>
  <si>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</si>
  <si>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</si>
  <si>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</si>
  <si>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</si>
  <si>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</si>
  <si>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</si>
  <si>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</si>
  <si>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</si>
  <si>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</si>
  <si>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</si>
  <si>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</si>
  <si>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</si>
  <si>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</si>
  <si>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</si>
  <si>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</si>
  <si>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</si>
  <si>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</si>
  <si>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</si>
  <si>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</si>
  <si>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</si>
  <si>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</si>
  <si>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</si>
  <si>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</si>
  <si>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</si>
  <si>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</si>
  <si>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</si>
  <si>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</si>
  <si>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</si>
  <si>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</si>
  <si>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</si>
  <si>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</si>
  <si>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</si>
  <si>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</si>
  <si>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</si>
  <si>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</si>
  <si>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</si>
  <si>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</si>
  <si>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</si>
  <si>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</si>
  <si>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</si>
  <si>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</si>
  <si>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</si>
  <si>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</si>
  <si>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</si>
  <si>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</si>
  <si>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</si>
  <si>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</si>
  <si>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</si>
  <si>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</si>
  <si>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</si>
  <si>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</si>
  <si>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</si>
  <si>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</si>
  <si>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</si>
  <si>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</si>
  <si>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</si>
  <si>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</si>
  <si>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</si>
  <si>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</si>
  <si>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</si>
  <si>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</si>
  <si>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</si>
  <si>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</si>
  <si>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</si>
  <si>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</si>
  <si>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</si>
  <si>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</si>
  <si>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</si>
  <si>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</si>
  <si>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</si>
  <si>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</si>
  <si>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</si>
  <si>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</si>
  <si>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</si>
  <si>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</si>
  <si>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</si>
  <si>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</si>
  <si>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</si>
  <si>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</si>
  <si>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</si>
  <si>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</si>
  <si>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</si>
  <si>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</si>
  <si>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</si>
  <si>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</si>
  <si>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</si>
  <si>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</si>
  <si>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</si>
  <si>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</si>
  <si>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</si>
  <si>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</si>
  <si>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</si>
  <si>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</si>
  <si>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</si>
  <si>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</si>
  <si>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</si>
  <si>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</si>
  <si>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</si>
  <si>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</si>
  <si>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</si>
  <si>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</si>
  <si>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</si>
  <si>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</si>
  <si>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</si>
  <si>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</si>
  <si>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</si>
  <si>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</si>
  <si>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</si>
  <si>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</si>
  <si>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</si>
  <si>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</si>
  <si>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</si>
  <si>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</si>
  <si>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</si>
  <si>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</si>
  <si>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</si>
  <si>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</si>
  <si>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</si>
  <si>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</si>
  <si>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</si>
  <si>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</si>
  <si>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</si>
  <si>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</si>
  <si>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</si>
  <si>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</si>
  <si>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</si>
  <si>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</si>
  <si>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</si>
  <si>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</si>
  <si>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</si>
  <si>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</si>
  <si>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</si>
  <si>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</si>
  <si>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</si>
  <si>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</si>
  <si>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</si>
  <si>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</si>
  <si>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</si>
  <si>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</si>
  <si>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</si>
  <si>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</si>
  <si>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</si>
  <si>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</si>
  <si>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</si>
  <si>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</si>
  <si>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</si>
  <si>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</si>
  <si>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</si>
  <si>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</si>
  <si>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</si>
  <si>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</si>
  <si>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</si>
  <si>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</si>
  <si>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</si>
  <si>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</si>
  <si>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</si>
  <si>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</si>
  <si>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</si>
  <si>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</si>
  <si>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</si>
  <si>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</si>
  <si>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</si>
  <si>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</si>
  <si>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</si>
  <si>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</si>
  <si>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</si>
  <si>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</si>
  <si>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</si>
  <si>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</si>
  <si>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</si>
  <si>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</si>
  <si>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</si>
  <si>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</si>
  <si>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</si>
  <si>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</si>
  <si>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</si>
  <si>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</si>
  <si>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</si>
  <si>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</si>
  <si>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</si>
  <si>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</si>
  <si>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</si>
  <si>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</si>
  <si>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</si>
  <si>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</si>
  <si>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</si>
  <si>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</si>
  <si>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</si>
  <si>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</si>
  <si>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</si>
  <si>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</si>
  <si>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</si>
  <si>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</si>
  <si>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</si>
  <si>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</si>
  <si>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</si>
  <si>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</si>
  <si>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</si>
  <si>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</si>
  <si>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</si>
  <si>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</si>
  <si>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</si>
  <si>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</si>
  <si>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</si>
  <si>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</si>
  <si>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</si>
  <si>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</si>
  <si>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</si>
  <si>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</si>
  <si>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</si>
  <si>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</si>
  <si>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</si>
  <si>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</si>
  <si>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</si>
  <si>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</si>
  <si>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</si>
  <si>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</si>
  <si>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</si>
  <si>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</si>
  <si>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</si>
  <si>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</si>
  <si>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</si>
  <si>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</si>
  <si>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</si>
  <si>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</si>
  <si>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</si>
  <si>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</si>
  <si>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</si>
  <si>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</si>
  <si>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</si>
  <si>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</si>
  <si>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</si>
  <si>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</si>
  <si>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</si>
  <si>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</si>
  <si>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</si>
  <si>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</si>
  <si>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</si>
  <si>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</si>
  <si>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</si>
  <si>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</si>
  <si>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</si>
  <si>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</si>
  <si>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</si>
  <si>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</si>
  <si>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</si>
  <si>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</si>
  <si>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</si>
  <si>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</si>
  <si>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</si>
  <si>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</si>
  <si>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</si>
  <si>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</si>
  <si>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</si>
  <si>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</si>
  <si>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</si>
  <si>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</si>
  <si>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</si>
  <si>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</si>
  <si>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</si>
  <si>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</si>
  <si>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</si>
  <si>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</si>
  <si>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</si>
  <si>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</si>
  <si>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</si>
  <si>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</si>
  <si>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</si>
  <si>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</si>
  <si>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</si>
  <si>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</si>
  <si>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</si>
  <si>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</si>
  <si>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</si>
  <si>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</si>
  <si>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</si>
  <si>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</si>
  <si>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</si>
  <si>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</si>
  <si>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</si>
  <si>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</si>
  <si>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</si>
  <si>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</si>
  <si>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</si>
  <si>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</si>
  <si>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</si>
  <si>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</si>
  <si>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</si>
  <si>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</si>
  <si>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</si>
  <si>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</si>
  <si>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</si>
  <si>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</si>
  <si>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</si>
  <si>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</si>
  <si>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</si>
  <si>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</si>
  <si>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</si>
  <si>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</si>
  <si>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</si>
  <si>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</si>
  <si>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</si>
  <si>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</si>
  <si>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</si>
  <si>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</si>
  <si>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</si>
  <si>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</si>
  <si>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</si>
  <si>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</si>
  <si>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</si>
  <si>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</si>
  <si>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</si>
  <si>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</si>
  <si>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</si>
  <si>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</si>
  <si>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</si>
  <si>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</si>
  <si>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</si>
  <si>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</si>
  <si>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</si>
  <si>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</si>
  <si>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</si>
  <si>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</si>
  <si>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</si>
  <si>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</si>
  <si>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</si>
  <si>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</si>
  <si>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</si>
  <si>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</si>
  <si>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</si>
  <si>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</si>
  <si>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</si>
  <si>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</si>
  <si>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</si>
  <si>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</si>
  <si>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</si>
  <si>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</si>
  <si>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</si>
  <si>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</si>
  <si>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</si>
  <si>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</si>
  <si>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</si>
  <si>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</si>
  <si>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</si>
  <si>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</si>
  <si>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</si>
  <si>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</si>
  <si>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</si>
  <si>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</si>
  <si>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</si>
  <si>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</si>
  <si>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</si>
  <si>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</si>
  <si>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</si>
  <si>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</si>
  <si>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</si>
  <si>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</si>
  <si>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</si>
  <si>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</si>
  <si>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</si>
  <si>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</si>
  <si>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</si>
  <si>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</si>
  <si>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</si>
  <si>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</si>
  <si>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</si>
  <si>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</si>
  <si>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</si>
  <si>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</si>
  <si>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</si>
  <si>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</si>
  <si>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</si>
  <si>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</si>
  <si>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</si>
  <si>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</si>
  <si>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</si>
  <si>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</si>
  <si>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</si>
  <si>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</si>
  <si>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</si>
  <si>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</si>
  <si>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</si>
  <si>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</si>
  <si>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</si>
  <si>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</si>
  <si>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</si>
  <si>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</si>
  <si>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</si>
  <si>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</si>
  <si>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</si>
  <si>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</si>
  <si>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</si>
  <si>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</si>
  <si>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</si>
  <si>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</si>
  <si>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</si>
  <si>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</si>
  <si>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</si>
  <si>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</si>
  <si>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</si>
  <si>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</si>
  <si>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</si>
  <si>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</si>
  <si>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</si>
  <si>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</si>
  <si>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</si>
  <si>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</si>
  <si>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</si>
  <si>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</si>
  <si>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</si>
  <si>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</si>
  <si>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</si>
  <si>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</si>
  <si>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</si>
  <si>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</si>
  <si>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</si>
  <si>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</si>
  <si>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</si>
  <si>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</si>
  <si>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</si>
  <si>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</si>
  <si>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</si>
  <si>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</si>
  <si>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</si>
  <si>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</si>
  <si>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</si>
  <si>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</si>
  <si>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</si>
  <si>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</si>
  <si>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</si>
  <si>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</si>
  <si>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</si>
  <si>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</si>
  <si>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</si>
  <si>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</si>
  <si>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</si>
  <si>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</si>
  <si>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</si>
  <si>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</si>
  <si>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</si>
  <si>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</si>
  <si>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</si>
  <si>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</si>
  <si>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</si>
  <si>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</si>
  <si>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</si>
  <si>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</si>
  <si>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</si>
  <si>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</si>
  <si>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</si>
  <si>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</si>
  <si>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</si>
  <si>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</si>
  <si>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</si>
  <si>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</si>
  <si>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</si>
  <si>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</si>
  <si>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</si>
  <si>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</si>
  <si>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</si>
  <si>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</si>
  <si>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</si>
  <si>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</si>
  <si>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</si>
  <si>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</si>
  <si>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</si>
  <si>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</si>
  <si>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</si>
  <si>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</si>
  <si>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</si>
  <si>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</si>
  <si>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</si>
  <si>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</si>
  <si>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</si>
  <si>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</si>
  <si>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</si>
  <si>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</si>
  <si>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</si>
  <si>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</si>
  <si>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</si>
  <si>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</si>
  <si>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</si>
  <si>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</si>
  <si>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</si>
  <si>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</si>
  <si>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</si>
  <si>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</si>
  <si>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</si>
  <si>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</si>
  <si>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</si>
  <si>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</si>
  <si>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</si>
  <si>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</si>
  <si>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</si>
  <si>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</si>
  <si>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</si>
  <si>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</si>
  <si>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</si>
  <si>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</si>
  <si>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</si>
  <si>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</si>
  <si>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</si>
  <si>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</si>
  <si>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</si>
  <si>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</si>
  <si>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</si>
  <si>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</si>
  <si>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</si>
  <si>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</si>
  <si>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</si>
  <si>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</si>
  <si>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</si>
  <si>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</si>
  <si>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</si>
  <si>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</si>
  <si>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</si>
  <si>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</si>
  <si>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</si>
  <si>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</si>
  <si>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</si>
  <si>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</si>
  <si>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</si>
  <si>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</si>
  <si>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</si>
  <si>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</si>
  <si>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</si>
  <si>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</si>
  <si>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</si>
  <si>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</si>
  <si>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</si>
  <si>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</si>
  <si>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</si>
  <si>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</si>
  <si>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</si>
  <si>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</si>
  <si>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</si>
  <si>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</si>
  <si>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</si>
  <si>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</si>
  <si>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</si>
  <si>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</si>
  <si>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</si>
  <si>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</si>
  <si>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</si>
  <si>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</si>
  <si>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</si>
  <si>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</si>
  <si>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</si>
  <si>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</si>
  <si>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</si>
  <si>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</si>
  <si>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</si>
  <si>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</si>
  <si>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</si>
  <si>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</si>
  <si>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</si>
  <si>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</si>
  <si>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</si>
  <si>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</si>
  <si>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</si>
  <si>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</si>
  <si>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</si>
  <si>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</si>
  <si>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</si>
  <si>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</si>
  <si>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</si>
  <si>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</si>
  <si>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</si>
  <si>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</si>
  <si>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</si>
  <si>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</si>
  <si>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</si>
  <si>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</si>
  <si>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</si>
  <si>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</si>
  <si>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</si>
  <si>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</si>
  <si>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</si>
  <si>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</si>
  <si>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</si>
  <si>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</si>
  <si>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</si>
  <si>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</si>
  <si>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</si>
  <si>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</si>
  <si>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</si>
  <si>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</si>
  <si>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</si>
  <si>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</si>
  <si>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</si>
  <si>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</si>
  <si>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</si>
  <si>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</si>
  <si>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</si>
  <si>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</si>
  <si>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</si>
  <si>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</si>
  <si>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</si>
  <si>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</si>
  <si>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</si>
  <si>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</si>
  <si>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</si>
  <si>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</si>
  <si>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</si>
  <si>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</si>
  <si>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</si>
  <si>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</si>
  <si>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</si>
  <si>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</si>
  <si>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</si>
  <si>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</si>
  <si>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</si>
  <si>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</si>
  <si>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</si>
  <si>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</si>
  <si>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</si>
  <si>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</si>
  <si>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</si>
  <si>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</si>
  <si>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</si>
  <si>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</si>
  <si>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</si>
  <si>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</si>
  <si>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</si>
  <si>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</si>
  <si>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</si>
  <si>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</si>
  <si>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</si>
  <si>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</si>
  <si>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</si>
  <si>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</si>
  <si>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</si>
  <si>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</si>
  <si>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</si>
  <si>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</si>
  <si>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</si>
  <si>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</si>
  <si>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</si>
  <si>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</si>
  <si>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</si>
  <si>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</si>
  <si>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</si>
  <si>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</si>
  <si>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</si>
  <si>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</si>
  <si>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</si>
  <si>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</si>
  <si>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</si>
  <si>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</si>
  <si>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</si>
  <si>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</si>
  <si>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</si>
  <si>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</si>
  <si>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</si>
  <si>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</si>
  <si>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</si>
  <si>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</si>
  <si>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</si>
  <si>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</si>
  <si>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</si>
  <si>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</si>
  <si>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</si>
  <si>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</si>
  <si>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</si>
  <si>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</si>
  <si>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</si>
  <si>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</si>
  <si>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</si>
  <si>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</si>
  <si>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</si>
  <si>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</si>
  <si>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</si>
  <si>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</si>
  <si>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</si>
  <si>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</si>
  <si>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</si>
  <si>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</si>
  <si>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</si>
  <si>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</si>
  <si>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</si>
  <si>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</si>
  <si>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</si>
  <si>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</si>
  <si>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</si>
  <si>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</si>
  <si>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</si>
  <si>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</si>
  <si>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</si>
  <si>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</si>
  <si>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</si>
  <si>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</si>
  <si>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</si>
  <si>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</si>
  <si>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</si>
  <si>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</si>
  <si>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</si>
  <si>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</si>
  <si>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</si>
  <si>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</si>
  <si>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</si>
  <si>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</si>
  <si>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</si>
  <si>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</si>
  <si>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</si>
  <si>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</si>
  <si>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</si>
  <si>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</si>
  <si>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</si>
  <si>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</si>
  <si>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</si>
  <si>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</si>
  <si>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</si>
  <si>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</si>
  <si>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</si>
  <si>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</si>
  <si>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</si>
  <si>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</si>
  <si>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</si>
  <si>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</si>
  <si>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</si>
  <si>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</si>
  <si>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</si>
  <si>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</si>
  <si>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</si>
  <si>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</si>
  <si>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</si>
  <si>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</si>
  <si>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</si>
  <si>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</si>
  <si>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</si>
  <si>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</si>
  <si>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</si>
  <si>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</si>
  <si>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</si>
  <si>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</si>
  <si>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</si>
  <si>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</si>
  <si>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</si>
  <si>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</si>
  <si>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</si>
  <si>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</si>
  <si>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</si>
  <si>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</si>
  <si>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</si>
  <si>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</si>
  <si>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</si>
  <si>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</si>
  <si>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</si>
  <si>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</si>
  <si>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</si>
  <si>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</si>
  <si>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</si>
  <si>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</si>
  <si>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</si>
  <si>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</si>
  <si>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</si>
  <si>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</si>
  <si>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</si>
  <si>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</si>
  <si>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</si>
  <si>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</si>
  <si>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</si>
  <si>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</si>
  <si>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</si>
  <si>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</si>
  <si>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</si>
  <si>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</si>
  <si>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</si>
  <si>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</si>
  <si>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</si>
  <si>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</si>
  <si>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</si>
  <si>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</si>
  <si>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</si>
  <si>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</si>
  <si>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</si>
  <si>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</si>
  <si>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</si>
  <si>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</si>
  <si>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</si>
  <si>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</si>
  <si>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</si>
  <si>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</si>
  <si>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</si>
  <si>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</si>
  <si>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</si>
  <si>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</si>
  <si>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</si>
  <si>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</si>
  <si>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</si>
  <si>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</si>
  <si>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</si>
  <si>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</si>
  <si>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</si>
  <si>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</si>
  <si>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</si>
  <si>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</si>
  <si>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</si>
  <si>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</si>
  <si>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</si>
  <si>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</si>
  <si>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</si>
  <si>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</si>
  <si>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</si>
  <si>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</si>
  <si>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</si>
  <si>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</si>
  <si>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</si>
  <si>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</si>
  <si>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</si>
  <si>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</si>
  <si>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</si>
  <si>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</si>
  <si>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</si>
  <si>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</si>
  <si>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</si>
  <si>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</si>
  <si>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</si>
  <si>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</si>
  <si>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</si>
  <si>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</si>
  <si>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</si>
  <si>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</si>
  <si>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</si>
  <si>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</si>
  <si>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</si>
  <si>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</si>
  <si>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</si>
  <si>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</si>
  <si>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</si>
  <si>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</si>
  <si>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</si>
  <si>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</si>
  <si>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</si>
  <si>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</si>
  <si>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</si>
  <si>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</si>
  <si>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</si>
  <si>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</si>
  <si>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</si>
  <si>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</si>
  <si>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</si>
  <si>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</si>
  <si>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</si>
  <si>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</si>
  <si>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</si>
  <si>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</si>
  <si>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</si>
  <si>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</si>
  <si>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</si>
  <si>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</si>
  <si>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</si>
  <si>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</si>
  <si>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</si>
  <si>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</si>
  <si>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</si>
  <si>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</si>
  <si>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</si>
  <si>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</si>
  <si>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</si>
  <si>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</si>
  <si>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</si>
  <si>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</si>
  <si>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</si>
  <si>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</si>
  <si>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</si>
  <si>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</si>
  <si>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</si>
  <si>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</si>
  <si>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</si>
  <si>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</si>
  <si>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</si>
  <si>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</si>
  <si>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</si>
  <si>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</si>
  <si>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</si>
  <si>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</si>
  <si>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</si>
  <si>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</si>
  <si>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</si>
  <si>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</si>
  <si>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</si>
  <si>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</si>
  <si>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</si>
  <si>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</si>
  <si>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</si>
  <si>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</si>
  <si>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</si>
  <si>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</si>
  <si>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</si>
  <si>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</si>
  <si>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</si>
  <si>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</si>
  <si>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</si>
  <si>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</si>
  <si>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</si>
  <si>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</si>
  <si>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</si>
  <si>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</si>
  <si>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</si>
  <si>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</si>
  <si>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</si>
  <si>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</si>
  <si>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</si>
  <si>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</si>
  <si>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</si>
  <si>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</si>
  <si>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</si>
  <si>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</si>
  <si>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</si>
  <si>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</si>
  <si>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</si>
  <si>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</si>
  <si>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</si>
  <si>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</si>
  <si>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</si>
  <si>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</si>
  <si>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</si>
  <si>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</si>
  <si>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</si>
  <si>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</si>
  <si>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</si>
  <si>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</si>
  <si>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</si>
  <si>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</si>
  <si>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</si>
  <si>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</si>
  <si>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</si>
  <si>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</si>
  <si>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</si>
  <si>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</si>
  <si>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</si>
  <si>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</si>
  <si>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</si>
  <si>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</si>
  <si>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</si>
  <si>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</si>
  <si>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</si>
  <si>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</si>
  <si>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</si>
  <si>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</si>
  <si>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</si>
  <si>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</si>
  <si>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</si>
  <si>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</si>
  <si>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</si>
  <si>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</si>
  <si>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</si>
  <si>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</si>
  <si>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</si>
  <si>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</si>
  <si>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</si>
  <si>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</si>
  <si>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</si>
  <si>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</si>
  <si>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</si>
  <si>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</si>
  <si>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</si>
  <si>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</si>
  <si>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</si>
  <si>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</si>
  <si>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</si>
  <si>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</si>
  <si>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</si>
  <si>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</si>
  <si>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</si>
  <si>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</si>
  <si>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</si>
  <si>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</si>
  <si>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</si>
  <si>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</si>
  <si>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</si>
  <si>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</si>
  <si>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</si>
  <si>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</si>
  <si>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</si>
  <si>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</si>
  <si>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</si>
  <si>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</si>
  <si>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</si>
  <si>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</si>
  <si>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</si>
  <si>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</si>
  <si>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</si>
  <si>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</si>
  <si>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</si>
  <si>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</si>
  <si>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</si>
  <si>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</si>
  <si>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</si>
  <si>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</si>
  <si>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</si>
  <si>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</si>
  <si>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</si>
  <si>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</si>
  <si>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</si>
  <si>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</si>
  <si>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</si>
  <si>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</si>
  <si>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</si>
  <si>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</si>
  <si>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</si>
  <si>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</si>
  <si>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</si>
  <si>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</si>
  <si>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</si>
  <si>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</si>
  <si>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</si>
  <si>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</si>
  <si>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</si>
  <si>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</si>
  <si>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</si>
  <si>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</si>
  <si>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</si>
  <si>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</si>
  <si>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</si>
  <si>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</si>
  <si>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</si>
  <si>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</si>
  <si>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</si>
  <si>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</si>
  <si>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</si>
  <si>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</si>
  <si>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</si>
  <si>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</si>
  <si>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</si>
  <si>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</si>
  <si>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</si>
  <si>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</si>
  <si>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</si>
  <si>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</si>
  <si>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</si>
  <si>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</si>
  <si>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</si>
  <si>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</si>
  <si>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</si>
  <si>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</si>
  <si>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</si>
  <si>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</si>
  <si>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</si>
  <si>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</si>
  <si>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</si>
  <si>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</si>
  <si>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</si>
  <si>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</si>
  <si>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</si>
  <si>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</si>
  <si>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</si>
  <si>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</si>
  <si>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</si>
  <si>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</si>
  <si>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</si>
  <si>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</si>
  <si>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</si>
  <si>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</si>
  <si>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</si>
  <si>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</si>
  <si>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</si>
  <si>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</si>
  <si>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</si>
  <si>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</si>
  <si>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</si>
  <si>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</si>
  <si>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</si>
  <si>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</si>
  <si>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</si>
  <si>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</si>
  <si>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</si>
  <si>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</si>
  <si>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</si>
  <si>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</si>
  <si>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</si>
  <si>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</si>
  <si>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</si>
  <si>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</si>
  <si>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</si>
  <si>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</si>
  <si>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</si>
  <si>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</si>
  <si>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</si>
  <si>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</si>
  <si>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</si>
  <si>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</si>
  <si>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</si>
  <si>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</si>
  <si>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</si>
  <si>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</si>
  <si>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</si>
  <si>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</si>
  <si>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</si>
  <si>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</si>
  <si>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</si>
  <si>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</si>
  <si>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</si>
  <si>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</si>
  <si>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</si>
  <si>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</si>
  <si>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</si>
  <si>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</si>
  <si>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</si>
  <si>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</si>
  <si>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</si>
  <si>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</si>
  <si>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</si>
  <si>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</si>
  <si>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</si>
  <si>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</si>
  <si>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</si>
  <si>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</si>
  <si>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</si>
  <si>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</si>
  <si>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</si>
  <si>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</si>
  <si>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</si>
  <si>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</si>
  <si>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</si>
  <si>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</si>
  <si>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</si>
  <si>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</si>
  <si>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</si>
  <si>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</si>
  <si>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</si>
  <si>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</si>
  <si>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</si>
  <si>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</si>
  <si>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</si>
  <si>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</si>
  <si>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</si>
  <si>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</si>
  <si>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</si>
  <si>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</si>
  <si>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</si>
  <si>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</si>
  <si>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</si>
  <si>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</si>
  <si>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</si>
  <si>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</si>
  <si>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</si>
  <si>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</si>
  <si>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</si>
  <si>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</si>
  <si>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</si>
  <si>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</si>
  <si>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</si>
  <si>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</si>
  <si>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</si>
  <si>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</si>
  <si>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</si>
  <si>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</si>
  <si>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</si>
  <si>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</si>
  <si>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</si>
  <si>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</si>
  <si>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</si>
  <si>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</si>
  <si>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</si>
  <si>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</si>
  <si>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</si>
  <si>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</si>
  <si>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</si>
  <si>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</si>
  <si>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</si>
  <si>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</si>
  <si>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</si>
  <si>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</si>
  <si>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</si>
  <si>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</si>
  <si>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</si>
  <si>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</si>
  <si>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</si>
  <si>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</si>
  <si>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</si>
  <si>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</si>
  <si>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</si>
  <si>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</si>
  <si>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</si>
  <si>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</si>
  <si>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</si>
  <si>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</si>
  <si>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</si>
  <si>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</si>
  <si>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</si>
  <si>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</si>
  <si>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</si>
  <si>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</si>
  <si>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</si>
  <si>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</si>
  <si>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</si>
  <si>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</si>
  <si>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</si>
  <si>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</si>
  <si>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</si>
  <si>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</si>
  <si>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</si>
  <si>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</si>
  <si>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</si>
  <si>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</si>
  <si>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</si>
  <si>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</si>
  <si>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</si>
  <si>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</si>
  <si>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</si>
  <si>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</si>
  <si>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</si>
  <si>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</si>
  <si>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</si>
  <si>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</si>
  <si>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</si>
  <si>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</si>
  <si>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</si>
  <si>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</si>
  <si>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</si>
  <si>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</si>
  <si>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</si>
  <si>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</si>
  <si>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</si>
  <si>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</si>
  <si>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</si>
  <si>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</si>
  <si>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</si>
  <si>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</si>
  <si>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</si>
  <si>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</si>
  <si>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</si>
  <si>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</si>
  <si>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</si>
  <si>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</si>
  <si>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</si>
  <si>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</si>
  <si>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</si>
  <si>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</si>
  <si>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</si>
  <si>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</si>
  <si>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</si>
  <si>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</si>
  <si>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</si>
  <si>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</si>
  <si>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</si>
  <si>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</si>
  <si>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</si>
  <si>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</si>
  <si>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</si>
  <si>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</si>
  <si>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</si>
  <si>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</si>
  <si>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</si>
  <si>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</si>
  <si>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</si>
  <si>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</si>
  <si>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</si>
  <si>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</si>
  <si>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</si>
  <si>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</si>
  <si>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</si>
  <si>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</si>
  <si>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</si>
  <si>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</si>
  <si>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</si>
  <si>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</si>
  <si>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</si>
  <si>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</si>
  <si>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</si>
  <si>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</si>
  <si>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</si>
  <si>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</si>
  <si>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</si>
  <si>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</si>
  <si>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</si>
  <si>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</si>
  <si>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</si>
  <si>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</si>
  <si>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</si>
  <si>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</si>
  <si>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</si>
  <si>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</si>
  <si>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</si>
  <si>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</si>
  <si>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</si>
  <si>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</si>
  <si>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</si>
  <si>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</si>
  <si>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</si>
  <si>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</si>
  <si>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</si>
  <si>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</si>
  <si>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</si>
  <si>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</si>
  <si>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</si>
  <si>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</si>
  <si>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</si>
  <si>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</si>
  <si>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</si>
  <si>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</si>
  <si>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</si>
  <si>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</si>
  <si>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</si>
  <si>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</si>
  <si>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</si>
  <si>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</si>
  <si>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</si>
  <si>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</si>
  <si>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</si>
  <si>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</si>
  <si>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</si>
  <si>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</si>
  <si>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</si>
  <si>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</si>
  <si>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</si>
  <si>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</si>
  <si>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</si>
  <si>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</si>
  <si>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</si>
  <si>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</si>
  <si>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</si>
  <si>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</si>
  <si>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</si>
  <si>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</si>
  <si>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</si>
  <si>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</si>
  <si>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</si>
  <si>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</si>
  <si>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</si>
  <si>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</si>
  <si>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</si>
  <si>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</si>
  <si>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</si>
  <si>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</si>
  <si>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</si>
  <si>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</si>
  <si>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</si>
  <si>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</si>
  <si>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</si>
  <si>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</si>
  <si>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</si>
  <si>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</si>
  <si>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</si>
  <si>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</si>
  <si>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</si>
  <si>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</si>
  <si>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</si>
  <si>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</si>
  <si>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</si>
  <si>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</si>
  <si>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</si>
  <si>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</si>
  <si>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</si>
  <si>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</si>
  <si>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</si>
  <si>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</si>
  <si>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</si>
  <si>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</si>
  <si>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</si>
  <si>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</si>
  <si>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</si>
  <si>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</si>
  <si>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</si>
  <si>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</si>
  <si>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</si>
  <si>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</si>
  <si>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</si>
  <si>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</si>
  <si>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</si>
  <si>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</si>
  <si>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</si>
  <si>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</si>
  <si>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</si>
  <si>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</si>
  <si>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</si>
  <si>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</si>
  <si>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</si>
  <si>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</si>
  <si>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</si>
  <si>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</si>
  <si>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</si>
  <si>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</si>
  <si>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</si>
  <si>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</si>
  <si>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</si>
  <si>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</si>
  <si>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</si>
  <si>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</si>
  <si>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</si>
  <si>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</si>
  <si>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</si>
  <si>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</si>
  <si>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</si>
  <si>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</si>
  <si>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</si>
  <si>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</si>
  <si>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</si>
  <si>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</si>
  <si>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</si>
  <si>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</si>
  <si>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</si>
  <si>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</si>
  <si>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</si>
  <si>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</si>
  <si>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</si>
  <si>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</si>
  <si>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</si>
  <si>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</si>
  <si>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</si>
  <si>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</si>
  <si>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</si>
  <si>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</si>
  <si>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</si>
  <si>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</si>
  <si>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</si>
  <si>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</si>
  <si>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</si>
  <si>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</si>
  <si>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</si>
  <si>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</si>
  <si>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</si>
  <si>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</si>
  <si>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</si>
  <si>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</si>
  <si>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</si>
  <si>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</si>
  <si>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</si>
  <si>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</si>
  <si>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</si>
  <si>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</si>
  <si>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</si>
  <si>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</si>
  <si>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</si>
  <si>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</si>
  <si>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</si>
  <si>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</si>
  <si>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</si>
  <si>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</si>
  <si>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</si>
  <si>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</si>
  <si>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</si>
  <si>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</si>
  <si>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</si>
  <si>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</si>
  <si>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</si>
  <si>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</si>
  <si>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</si>
  <si>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</si>
  <si>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</si>
  <si>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</si>
  <si>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</si>
  <si>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</si>
  <si>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</si>
  <si>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</si>
  <si>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</si>
  <si>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</si>
  <si>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</si>
  <si>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</si>
  <si>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</si>
  <si>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</si>
  <si>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</si>
  <si>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</si>
  <si>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</si>
  <si>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</si>
  <si>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</si>
  <si>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</si>
  <si>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</si>
  <si>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</si>
  <si>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</si>
  <si>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</si>
  <si>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</si>
  <si>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</si>
  <si>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</si>
  <si>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</si>
  <si>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</si>
  <si>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</si>
  <si>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</si>
  <si>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</si>
  <si>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</si>
  <si>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</si>
  <si>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</si>
  <si>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</si>
  <si>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</si>
  <si>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</si>
  <si>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</si>
  <si>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</si>
  <si>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</si>
  <si>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</si>
  <si>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</si>
  <si>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</si>
  <si>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</si>
  <si>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</si>
  <si>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</si>
  <si>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</si>
  <si>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</si>
  <si>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</si>
  <si>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</si>
  <si>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</si>
  <si>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</si>
  <si>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</si>
  <si>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</si>
  <si>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</si>
  <si>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</si>
  <si>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</si>
  <si>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</si>
  <si>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</si>
  <si>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</si>
  <si>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</si>
  <si>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</si>
  <si>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</si>
  <si>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</si>
  <si>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</si>
  <si>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</si>
  <si>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</si>
  <si>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</si>
  <si>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</si>
  <si>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</si>
  <si>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</si>
  <si>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</si>
  <si>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</si>
  <si>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</si>
  <si>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</si>
  <si>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</si>
  <si>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</si>
  <si>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</si>
  <si>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</si>
  <si>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</si>
  <si>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</si>
  <si>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</si>
  <si>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</si>
  <si>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</si>
  <si>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</si>
  <si>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</si>
  <si>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</si>
  <si>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</si>
  <si>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</si>
  <si>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</si>
  <si>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</si>
  <si>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</si>
  <si>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</si>
  <si>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</si>
  <si>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</si>
  <si>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</si>
  <si>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</si>
  <si>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</si>
  <si>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</si>
  <si>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</si>
  <si>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</si>
  <si>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</si>
  <si>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</si>
  <si>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</si>
  <si>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</si>
  <si>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</si>
  <si>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</si>
  <si>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</si>
  <si>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</si>
  <si>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</si>
  <si>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</si>
  <si>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</si>
  <si>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</si>
  <si>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</si>
  <si>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</si>
  <si>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</si>
  <si>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</si>
  <si>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</si>
  <si>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</si>
  <si>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</si>
  <si>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</si>
  <si>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</si>
  <si>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</si>
  <si>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</si>
  <si>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</si>
  <si>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</si>
  <si>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</si>
  <si>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</si>
  <si>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</si>
  <si>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</si>
  <si>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</si>
  <si>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</si>
  <si>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</si>
  <si>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</si>
  <si>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</si>
  <si>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</si>
  <si>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</si>
  <si>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</si>
  <si>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</si>
  <si>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</si>
  <si>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</si>
  <si>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</si>
  <si>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</si>
  <si>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</si>
  <si>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</si>
  <si>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</si>
  <si>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</si>
  <si>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</si>
  <si>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</si>
  <si>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</si>
  <si>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</si>
  <si>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</si>
  <si>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</si>
  <si>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</si>
  <si>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</si>
  <si>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</si>
  <si>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</si>
  <si>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</si>
  <si>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</si>
  <si>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</si>
  <si>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</si>
  <si>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</si>
  <si>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</si>
  <si>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</si>
  <si>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</si>
  <si>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</si>
  <si>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</si>
  <si>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</si>
  <si>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</si>
  <si>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</si>
  <si>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</si>
  <si>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</si>
  <si>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</si>
  <si>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</si>
  <si>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</si>
  <si>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</si>
  <si>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</si>
  <si>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</si>
  <si>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</si>
  <si>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</si>
  <si>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</si>
  <si>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</si>
  <si>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</si>
  <si>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</si>
  <si>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</si>
  <si>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</si>
  <si>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</si>
  <si>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</si>
  <si>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</si>
  <si>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</si>
  <si>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</si>
  <si>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</si>
  <si>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</si>
  <si>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</si>
  <si>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</si>
  <si>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</si>
  <si>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</si>
  <si>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</si>
  <si>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</si>
  <si>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</si>
  <si>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</si>
  <si>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</si>
  <si>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</si>
  <si>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</si>
  <si>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</si>
  <si>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</si>
  <si>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</si>
  <si>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</si>
  <si>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</si>
  <si>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</si>
  <si>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</si>
  <si>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</si>
  <si>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</si>
  <si>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</si>
  <si>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</si>
  <si>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</si>
  <si>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</si>
  <si>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</si>
  <si>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</si>
  <si>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</si>
  <si>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</si>
  <si>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</si>
  <si>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</si>
  <si>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</si>
  <si>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</si>
  <si>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</si>
  <si>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</si>
  <si>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</si>
  <si>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</si>
  <si>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</si>
  <si>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</si>
  <si>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</si>
  <si>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</si>
  <si>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</si>
  <si>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</si>
  <si>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</si>
  <si>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</si>
  <si>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</si>
  <si>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</si>
  <si>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</si>
  <si>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</si>
  <si>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</si>
  <si>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</si>
  <si>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</si>
  <si>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</si>
  <si>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</si>
  <si>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</si>
  <si>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</si>
  <si>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</si>
  <si>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</si>
  <si>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</si>
  <si>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</si>
  <si>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</si>
  <si>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</si>
  <si>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</si>
  <si>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</si>
  <si>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</si>
  <si>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</si>
  <si>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</si>
  <si>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</si>
  <si>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</si>
  <si>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</si>
  <si>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</si>
  <si>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</si>
  <si>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</si>
  <si>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</si>
  <si>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</si>
  <si>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</si>
  <si>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</si>
  <si>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</si>
  <si>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</si>
  <si>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</si>
  <si>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</si>
  <si>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</si>
  <si>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</si>
  <si>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</si>
  <si>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</si>
  <si>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</si>
  <si>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</si>
  <si>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</si>
  <si>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</si>
  <si>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</si>
  <si>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</si>
  <si>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</si>
  <si>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</si>
  <si>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</si>
  <si>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</si>
  <si>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</si>
  <si>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</si>
  <si>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</si>
  <si>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</si>
  <si>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</si>
  <si>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</si>
  <si>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</si>
  <si>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</si>
  <si>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</si>
  <si>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</si>
  <si>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</si>
  <si>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</si>
  <si>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</si>
  <si>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</si>
  <si>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</si>
  <si>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</si>
  <si>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</si>
  <si>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</si>
  <si>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</si>
  <si>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</si>
  <si>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</si>
  <si>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</si>
  <si>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</si>
  <si>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</si>
  <si>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</si>
  <si>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</si>
  <si>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</si>
  <si>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</si>
  <si>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</si>
  <si>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</si>
  <si>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</si>
  <si>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</si>
  <si>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</si>
  <si>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</si>
  <si>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</si>
  <si>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</si>
  <si>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</si>
  <si>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</si>
  <si>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</si>
  <si>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</si>
  <si>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</si>
  <si>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</si>
  <si>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</si>
  <si>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</si>
  <si>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</si>
  <si>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</si>
  <si>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</si>
  <si>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</si>
  <si>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</si>
  <si>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</si>
  <si>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</si>
  <si>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</si>
  <si>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</si>
  <si>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</si>
  <si>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</si>
  <si>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</si>
  <si>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</si>
  <si>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</si>
  <si>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</si>
  <si>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</si>
  <si>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</si>
  <si>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</si>
  <si>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</si>
  <si>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</si>
  <si>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</si>
  <si>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</si>
  <si>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</si>
  <si>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</si>
  <si>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</si>
  <si>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</si>
  <si>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</si>
  <si>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</si>
  <si>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</si>
  <si>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</si>
  <si>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</si>
  <si>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</si>
  <si>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</si>
  <si>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</si>
  <si>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</si>
  <si>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</si>
  <si>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</si>
  <si>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</si>
  <si>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</si>
  <si>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</si>
  <si>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</si>
  <si>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</si>
  <si>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</si>
  <si>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</si>
  <si>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</si>
  <si>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</si>
  <si>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</si>
  <si>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</si>
  <si>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</si>
  <si>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</si>
  <si>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</si>
  <si>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</si>
  <si>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</si>
  <si>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</si>
  <si>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</si>
  <si>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</si>
  <si>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</si>
  <si>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</si>
  <si>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</si>
  <si>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</si>
  <si>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</si>
  <si>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</si>
  <si>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</si>
  <si>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</si>
  <si>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</si>
  <si>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</si>
  <si>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</si>
  <si>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</si>
  <si>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</si>
  <si>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</si>
  <si>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</si>
  <si>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</si>
  <si>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</si>
  <si>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</si>
  <si>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</si>
  <si>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</si>
  <si>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</si>
  <si>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</si>
  <si>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</si>
  <si>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</si>
  <si>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</si>
  <si>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</si>
  <si>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</si>
  <si>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</si>
  <si>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</si>
  <si>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</si>
  <si>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</si>
  <si>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</si>
  <si>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</si>
  <si>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</si>
  <si>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</si>
  <si>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</si>
  <si>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</si>
  <si>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</si>
  <si>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</si>
  <si>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</si>
  <si>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</si>
  <si>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</si>
  <si>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</si>
  <si>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</si>
  <si>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</si>
  <si>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</si>
  <si>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</si>
  <si>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</si>
  <si>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</si>
  <si>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</si>
  <si>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</si>
  <si>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</si>
  <si>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</si>
  <si>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</si>
  <si>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</si>
  <si>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</si>
  <si>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</si>
  <si>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</si>
  <si>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</si>
  <si>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</si>
  <si>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</si>
  <si>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</si>
  <si>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</si>
  <si>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</si>
  <si>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</si>
  <si>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</si>
  <si>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</si>
  <si>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</si>
  <si>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</si>
  <si>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</si>
  <si>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</si>
  <si>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</si>
  <si>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</si>
  <si>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</si>
  <si>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</si>
  <si>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</si>
  <si>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</si>
  <si>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</si>
  <si>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</si>
  <si>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</si>
  <si>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</si>
  <si>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</si>
  <si>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</si>
  <si>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</si>
  <si>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</si>
  <si>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</si>
  <si>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</si>
  <si>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</si>
  <si>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</si>
  <si>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</si>
  <si>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</si>
  <si>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</si>
  <si>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</si>
  <si>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</si>
  <si>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</si>
  <si>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</si>
  <si>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</si>
  <si>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</si>
  <si>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</si>
  <si>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</si>
  <si>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</si>
  <si>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</si>
  <si>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</si>
  <si>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</si>
  <si>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</si>
  <si>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</si>
  <si>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</si>
  <si>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</si>
  <si>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</si>
  <si>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</si>
  <si>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</si>
  <si>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</si>
  <si>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</si>
  <si>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</si>
  <si>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</si>
  <si>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</si>
  <si>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</si>
  <si>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</si>
  <si>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</si>
  <si>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</si>
  <si>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</si>
  <si>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</si>
  <si>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</si>
  <si>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</si>
  <si>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</si>
  <si>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</si>
  <si>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</si>
  <si>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</si>
  <si>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</si>
  <si>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</si>
  <si>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</si>
  <si>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</si>
  <si>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</si>
  <si>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</si>
  <si>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</si>
  <si>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</si>
  <si>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</si>
  <si>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</si>
  <si>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</si>
  <si>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</si>
  <si>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</si>
  <si>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</si>
  <si>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</si>
  <si>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</si>
  <si>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</si>
  <si>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</si>
  <si>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</si>
  <si>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</si>
  <si>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</si>
  <si>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</si>
  <si>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</si>
  <si>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</si>
  <si>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</si>
  <si>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</si>
  <si>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</si>
  <si>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</si>
  <si>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</si>
  <si>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</si>
  <si>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</si>
  <si>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</si>
  <si>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</si>
  <si>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</si>
  <si>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</si>
  <si>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</si>
  <si>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</si>
  <si>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</si>
  <si>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</si>
  <si>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</si>
  <si>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</si>
  <si>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</si>
  <si>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</si>
  <si>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</si>
  <si>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</si>
  <si>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</si>
  <si>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</si>
  <si>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</si>
  <si>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</si>
  <si>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</si>
  <si>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</si>
  <si>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</si>
  <si>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</si>
  <si>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</si>
  <si>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</si>
  <si>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</si>
  <si>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</si>
  <si>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</si>
  <si>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</si>
  <si>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</si>
  <si>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</si>
  <si>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</si>
  <si>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</si>
  <si>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</si>
  <si>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</si>
  <si>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</si>
  <si>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</si>
  <si>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</si>
  <si>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</si>
  <si>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</si>
  <si>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</si>
  <si>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</si>
  <si>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</si>
  <si>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</si>
  <si>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</si>
  <si>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</si>
  <si>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</si>
  <si>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</si>
  <si>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</si>
  <si>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</si>
  <si>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</si>
  <si>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</si>
  <si>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</si>
  <si>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</si>
  <si>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</si>
  <si>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</si>
  <si>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</si>
  <si>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</si>
  <si>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</si>
  <si>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</si>
  <si>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</si>
  <si>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</si>
  <si>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</si>
  <si>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</si>
  <si>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</si>
  <si>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</si>
  <si>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</si>
  <si>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</si>
  <si>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</si>
  <si>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</si>
  <si>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</si>
  <si>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</si>
  <si>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</si>
  <si>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</si>
  <si>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</si>
  <si>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</si>
  <si>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</si>
  <si>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</si>
  <si>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</si>
  <si>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</si>
  <si>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</si>
  <si>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</si>
  <si>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</si>
  <si>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</si>
  <si>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</si>
  <si>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</si>
  <si>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</si>
  <si>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</si>
  <si>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</si>
  <si>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</si>
  <si>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</si>
  <si>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</si>
  <si>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</si>
  <si>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</si>
  <si>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</si>
  <si>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</si>
  <si>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</si>
  <si>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</si>
  <si>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</si>
  <si>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</si>
  <si>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</si>
  <si>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</si>
  <si>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</si>
  <si>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</si>
  <si>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</si>
  <si>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</si>
  <si>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</si>
  <si>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</si>
  <si>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</si>
  <si>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</si>
  <si>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</si>
  <si>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</si>
  <si>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</si>
  <si>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</si>
  <si>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</si>
  <si>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</si>
  <si>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</si>
  <si>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</si>
  <si>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</si>
  <si>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</si>
  <si>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</si>
  <si>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</si>
  <si>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</si>
  <si>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</si>
  <si>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</si>
  <si>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</si>
  <si>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</si>
  <si>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</si>
  <si>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</si>
  <si>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</si>
  <si>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</si>
  <si>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</si>
  <si>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</si>
  <si>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</si>
  <si>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</si>
  <si>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</si>
  <si>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</si>
  <si>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</si>
  <si>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</si>
  <si>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</si>
  <si>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</si>
  <si>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</si>
  <si>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</si>
  <si>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</si>
  <si>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</si>
  <si>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</si>
  <si>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</si>
  <si>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</si>
  <si>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</si>
  <si>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</si>
  <si>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</si>
  <si>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</si>
  <si>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</si>
  <si>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</si>
  <si>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</si>
  <si>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</si>
  <si>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</si>
  <si>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</si>
  <si>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</si>
  <si>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</si>
  <si>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</si>
  <si>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</si>
  <si>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</si>
  <si>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</si>
  <si>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</si>
  <si>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</si>
  <si>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</si>
  <si>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</si>
  <si>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</si>
  <si>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</si>
  <si>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</si>
  <si>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</si>
  <si>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</si>
  <si>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</si>
  <si>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</si>
  <si>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</si>
  <si>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</si>
  <si>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</si>
  <si>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</si>
  <si>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</si>
  <si>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</si>
  <si>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</si>
  <si>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</si>
  <si>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</si>
  <si>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</si>
  <si>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</si>
  <si>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</si>
  <si>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</si>
  <si>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</si>
  <si>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</si>
  <si>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</si>
  <si>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</si>
  <si>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</si>
  <si>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</si>
  <si>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</si>
  <si>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</si>
  <si>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</si>
  <si>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</si>
  <si>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</si>
  <si>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</si>
  <si>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</si>
  <si>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</si>
  <si>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</si>
  <si>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</si>
  <si>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</si>
  <si>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</si>
  <si>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</si>
  <si>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</si>
  <si>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</si>
  <si>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</si>
  <si>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</si>
  <si>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</si>
  <si>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</si>
  <si>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</si>
  <si>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</si>
  <si>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</si>
  <si>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</si>
  <si>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</si>
  <si>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</si>
  <si>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</si>
  <si>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</si>
  <si>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</si>
  <si>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</si>
  <si>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</si>
  <si>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</si>
  <si>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</si>
  <si>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</si>
  <si>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</si>
  <si>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</si>
  <si>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</si>
  <si>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</si>
  <si>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</si>
  <si>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</si>
  <si>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</si>
  <si>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</si>
  <si>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</si>
  <si>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</si>
  <si>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</si>
  <si>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</si>
  <si>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</si>
  <si>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</si>
  <si>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</si>
  <si>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</si>
  <si>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</si>
  <si>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</si>
  <si>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</si>
  <si>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</si>
  <si>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</si>
  <si>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</si>
  <si>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</si>
  <si>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</si>
  <si>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</si>
  <si>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</si>
  <si>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</si>
  <si>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</si>
  <si>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</si>
  <si>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</si>
  <si>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</si>
  <si>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</si>
  <si>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</si>
  <si>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</si>
  <si>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</si>
  <si>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</si>
  <si>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</si>
  <si>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</si>
  <si>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</si>
  <si>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</si>
  <si>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</si>
  <si>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</si>
  <si>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</si>
  <si>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</si>
  <si>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</si>
  <si>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</si>
  <si>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</si>
  <si>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</si>
  <si>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</si>
  <si>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</si>
  <si>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</si>
  <si>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</si>
  <si>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</si>
  <si>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</si>
  <si>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</si>
  <si>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</si>
  <si>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</si>
  <si>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</si>
  <si>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</si>
  <si>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</si>
  <si>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</si>
  <si>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</si>
  <si>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</si>
  <si>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</si>
  <si>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</si>
  <si>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</si>
  <si>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</si>
  <si>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</si>
  <si>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</si>
  <si>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</si>
  <si>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</si>
  <si>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</si>
  <si>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</si>
  <si>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</si>
  <si>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</si>
  <si>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</si>
  <si>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</si>
  <si>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</si>
  <si>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</si>
  <si>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</si>
  <si>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</si>
  <si>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</si>
  <si>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</si>
  <si>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</si>
  <si>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</si>
  <si>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</si>
  <si>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</si>
  <si>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</si>
  <si>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</si>
  <si>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</si>
  <si>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</si>
  <si>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</si>
  <si>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</si>
  <si>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</si>
  <si>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</si>
  <si>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</si>
  <si>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</si>
  <si>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</si>
  <si>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</si>
  <si>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</si>
  <si>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</si>
  <si>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</si>
  <si>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</si>
  <si>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</si>
  <si>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</si>
  <si>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</si>
  <si>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</si>
  <si>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</si>
  <si>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</si>
  <si>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</si>
  <si>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</si>
  <si>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</si>
  <si>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</si>
  <si>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</si>
  <si>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</si>
  <si>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</si>
  <si>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</si>
  <si>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</si>
  <si>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</si>
  <si>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</si>
  <si>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</si>
  <si>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</si>
  <si>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</si>
  <si>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</si>
  <si>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</si>
  <si>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</si>
  <si>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</si>
  <si>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</si>
  <si>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</si>
  <si>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</si>
  <si>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</si>
  <si>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</si>
  <si>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</si>
  <si>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</si>
  <si>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</si>
  <si>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</si>
  <si>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</si>
  <si>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</si>
  <si>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</si>
  <si>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</si>
  <si>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</si>
  <si>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</si>
  <si>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</si>
  <si>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</si>
  <si>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</si>
  <si>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</si>
  <si>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</si>
  <si>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</si>
  <si>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</si>
  <si>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</si>
  <si>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</si>
  <si>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</si>
  <si>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</si>
  <si>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</si>
  <si>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</si>
  <si>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</si>
  <si>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</si>
  <si>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</si>
  <si>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</si>
  <si>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</si>
  <si>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</si>
  <si>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</si>
  <si>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</si>
  <si>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</si>
  <si>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</si>
  <si>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</si>
  <si>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</si>
  <si>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</si>
  <si>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</si>
  <si>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</si>
  <si>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</si>
  <si>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</si>
  <si>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</si>
  <si>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</si>
  <si>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</si>
  <si>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</si>
  <si>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</si>
  <si>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</si>
  <si>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</si>
  <si>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</si>
  <si>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</si>
  <si>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</si>
  <si>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</si>
  <si>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</si>
  <si>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</si>
  <si>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</si>
  <si>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</si>
  <si>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</si>
  <si>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</si>
  <si>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</si>
  <si>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</si>
  <si>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</si>
  <si>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</si>
  <si>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</si>
  <si>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</si>
  <si>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</si>
  <si>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</si>
  <si>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</si>
  <si>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</si>
  <si>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</si>
  <si>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</si>
  <si>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</si>
  <si>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</si>
  <si>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</si>
  <si>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</si>
  <si>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</si>
  <si>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</si>
  <si>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</si>
  <si>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</si>
  <si>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</si>
  <si>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</si>
  <si>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</si>
  <si>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</si>
  <si>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</si>
  <si>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</si>
  <si>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</si>
  <si>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</si>
  <si>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</si>
  <si>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</si>
  <si>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</si>
  <si>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</si>
  <si>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</si>
  <si>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</si>
  <si>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</si>
  <si>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</si>
  <si>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</si>
  <si>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</si>
  <si>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</si>
  <si>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</si>
  <si>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</si>
  <si>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</si>
  <si>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</si>
  <si>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</si>
  <si>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</si>
  <si>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</si>
  <si>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</si>
  <si>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</si>
  <si>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</si>
  <si>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</si>
  <si>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</si>
  <si>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</si>
  <si>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</si>
  <si>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</si>
  <si>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</si>
  <si>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</si>
  <si>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</si>
  <si>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</si>
  <si>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</si>
  <si>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</si>
  <si>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</si>
  <si>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</si>
  <si>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</si>
  <si>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</si>
  <si>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</si>
  <si>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</si>
  <si>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</si>
  <si>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</si>
  <si>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</si>
  <si>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</si>
  <si>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</si>
  <si>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</si>
  <si>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</si>
  <si>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</si>
  <si>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</si>
  <si>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</si>
  <si>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</si>
  <si>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</si>
  <si>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</si>
  <si>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</si>
  <si>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</si>
  <si>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</si>
  <si>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</si>
  <si>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</si>
  <si>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</si>
  <si>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</si>
  <si>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</si>
  <si>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</si>
  <si>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</si>
  <si>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</si>
  <si>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</si>
  <si>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</si>
  <si>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</si>
  <si>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</si>
  <si>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</si>
  <si>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</si>
  <si>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</si>
  <si>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</si>
  <si>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</si>
  <si>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</si>
  <si>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</si>
  <si>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</si>
  <si>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</si>
  <si>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</si>
  <si>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</si>
  <si>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</si>
  <si>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</si>
  <si>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</si>
  <si>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</si>
  <si>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</si>
  <si>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</si>
  <si>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</si>
  <si>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</si>
  <si>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</si>
  <si>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</si>
  <si>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</si>
  <si>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</si>
  <si>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</si>
  <si>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</si>
  <si>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</si>
  <si>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</si>
  <si>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</si>
  <si>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</si>
  <si>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</si>
  <si>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</si>
  <si>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</si>
  <si>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</si>
  <si>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</si>
  <si>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</si>
  <si>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</si>
  <si>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</si>
  <si>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</si>
  <si>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</si>
  <si>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</si>
  <si>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</si>
  <si>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</si>
  <si>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</si>
  <si>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</si>
  <si>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</si>
  <si>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</si>
  <si>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</si>
  <si>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</si>
  <si>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</si>
  <si>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</si>
  <si>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</si>
  <si>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</si>
  <si>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</si>
  <si>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</si>
  <si>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</si>
  <si>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</si>
  <si>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</si>
  <si>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</si>
  <si>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</si>
  <si>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</si>
  <si>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</si>
  <si>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</si>
  <si>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</si>
  <si>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</si>
  <si>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</si>
  <si>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</si>
  <si>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</si>
  <si>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</si>
  <si>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</si>
  <si>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</si>
  <si>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</si>
  <si>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</si>
  <si>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</si>
  <si>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</si>
  <si>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</si>
  <si>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</si>
  <si>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</si>
  <si>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</si>
  <si>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</si>
  <si>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</si>
  <si>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</si>
  <si>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</si>
  <si>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</si>
  <si>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</si>
  <si>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</si>
  <si>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</si>
  <si>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</si>
  <si>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</si>
  <si>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</si>
  <si>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</si>
  <si>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</si>
  <si>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</si>
  <si>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</si>
  <si>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</si>
  <si>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</si>
  <si>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</si>
  <si>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</si>
  <si>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</si>
  <si>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</si>
  <si>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</si>
  <si>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</si>
  <si>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</si>
  <si>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</si>
  <si>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</si>
  <si>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</si>
  <si>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</si>
  <si>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</si>
  <si>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</si>
  <si>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</si>
  <si>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</si>
  <si>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</si>
  <si>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</si>
  <si>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</si>
  <si>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</si>
  <si>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</si>
  <si>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</si>
  <si>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</si>
  <si>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</si>
  <si>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</si>
  <si>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</si>
  <si>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</si>
  <si>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</si>
  <si>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</si>
  <si>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</si>
  <si>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</si>
  <si>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</si>
  <si>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</si>
  <si>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</si>
  <si>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</si>
  <si>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</si>
  <si>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</si>
  <si>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</si>
  <si>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</si>
  <si>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</si>
  <si>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</si>
  <si>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</si>
  <si>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</si>
  <si>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</si>
  <si>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</si>
  <si>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</si>
  <si>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</si>
  <si>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</si>
  <si>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</si>
  <si>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</si>
  <si>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</si>
  <si>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</si>
  <si>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</si>
  <si>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</si>
  <si>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</si>
  <si>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</si>
  <si>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</si>
  <si>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</si>
  <si>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</si>
  <si>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</si>
  <si>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</si>
  <si>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</si>
  <si>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</si>
  <si>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</si>
  <si>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</si>
  <si>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</si>
  <si>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</si>
  <si>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</si>
  <si>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</si>
  <si>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</si>
  <si>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</si>
  <si>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</si>
  <si>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</si>
  <si>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</si>
  <si>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</si>
  <si>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</si>
  <si>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</si>
  <si>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</si>
  <si>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</si>
  <si>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</si>
  <si>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</si>
  <si>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</si>
  <si>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</si>
  <si>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</si>
  <si>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</si>
  <si>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</si>
  <si>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</si>
  <si>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</si>
  <si>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</si>
  <si>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</si>
  <si>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</si>
  <si>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</si>
  <si>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</si>
  <si>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</si>
  <si>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</si>
  <si>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</si>
  <si>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</si>
  <si>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</si>
  <si>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</si>
  <si>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</si>
  <si>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</si>
  <si>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</si>
  <si>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</si>
  <si>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</si>
  <si>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</si>
  <si>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</si>
  <si>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</si>
  <si>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</si>
  <si>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</si>
  <si>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</si>
  <si>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</si>
  <si>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</si>
  <si>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</si>
  <si>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</si>
  <si>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</si>
  <si>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</si>
  <si>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</si>
  <si>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</si>
  <si>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</si>
  <si>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</si>
  <si>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</si>
  <si>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</si>
  <si>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</si>
  <si>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</si>
  <si>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</si>
  <si>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</si>
  <si>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</si>
  <si>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</si>
  <si>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</si>
  <si>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</si>
  <si>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</si>
  <si>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</si>
  <si>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</si>
  <si>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</si>
  <si>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</si>
  <si>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</si>
  <si>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</si>
  <si>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</si>
  <si>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</si>
  <si>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</si>
  <si>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</si>
  <si>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</si>
  <si>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</si>
  <si>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</si>
  <si>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</si>
  <si>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</si>
  <si>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</si>
  <si>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</si>
  <si>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</si>
  <si>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</si>
  <si>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</si>
  <si>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</si>
  <si>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</si>
  <si>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</si>
  <si>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</si>
  <si>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</si>
  <si>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</si>
  <si>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</si>
  <si>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</si>
  <si>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</si>
  <si>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</si>
  <si>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</si>
  <si>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</si>
  <si>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</si>
  <si>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</si>
  <si>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</si>
  <si>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</si>
  <si>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</si>
  <si>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</si>
  <si>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</si>
  <si>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</si>
  <si>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</si>
  <si>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</si>
  <si>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</si>
  <si>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</si>
  <si>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</si>
  <si>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</si>
  <si>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</si>
  <si>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</si>
  <si>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</si>
  <si>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</si>
  <si>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</si>
  <si>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</si>
  <si>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</si>
  <si>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</si>
  <si>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</si>
  <si>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</si>
  <si>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</si>
  <si>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</si>
  <si>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</si>
  <si>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</si>
  <si>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</si>
  <si>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</si>
  <si>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</si>
  <si>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</si>
  <si>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</si>
  <si>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</si>
  <si>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</si>
  <si>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</si>
  <si>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</si>
  <si>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</si>
  <si>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</si>
  <si>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</si>
  <si>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</si>
  <si>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</si>
  <si>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</si>
  <si>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</si>
  <si>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</si>
  <si>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</si>
  <si>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</si>
  <si>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</si>
  <si>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</si>
  <si>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</si>
  <si>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</si>
  <si>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</si>
  <si>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</si>
  <si>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</si>
  <si>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</si>
  <si>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</si>
  <si>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</si>
  <si>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</si>
  <si>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</si>
  <si>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</si>
  <si>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</si>
  <si>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</si>
  <si>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</si>
  <si>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</si>
  <si>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</si>
  <si>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</si>
  <si>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</si>
  <si>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</si>
  <si>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</si>
  <si>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</si>
  <si>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</si>
  <si>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</si>
  <si>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</si>
  <si>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</si>
  <si>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</si>
  <si>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</si>
  <si>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</si>
  <si>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</si>
  <si>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</si>
  <si>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</si>
  <si>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</si>
  <si>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</si>
  <si>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</si>
  <si>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</si>
  <si>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</si>
  <si>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</si>
  <si>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</si>
  <si>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</si>
  <si>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</si>
  <si>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</si>
  <si>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</si>
  <si>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</si>
  <si>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</si>
  <si>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</si>
  <si>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</si>
  <si>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</si>
  <si>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</si>
  <si>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</si>
  <si>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</si>
  <si>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</si>
  <si>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</si>
  <si>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</si>
  <si>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</si>
  <si>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</si>
  <si>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</si>
  <si>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</si>
  <si>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</si>
  <si>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</si>
  <si>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</si>
  <si>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</si>
  <si>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</si>
  <si>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</si>
  <si>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</si>
  <si>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</si>
  <si>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</si>
  <si>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</si>
  <si>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</si>
  <si>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</si>
  <si>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</si>
  <si>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</si>
  <si>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</si>
  <si>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</si>
  <si>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</si>
  <si>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</si>
  <si>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</si>
  <si>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</si>
  <si>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</si>
  <si>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</si>
  <si>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</si>
  <si>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</si>
  <si>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</si>
  <si>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</si>
  <si>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</si>
  <si>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</si>
  <si>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</si>
  <si>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</si>
  <si>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</si>
  <si>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</si>
  <si>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</si>
  <si>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</si>
  <si>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</si>
  <si>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</si>
  <si>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</si>
  <si>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</si>
  <si>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</si>
  <si>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</si>
  <si>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</si>
  <si>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</si>
  <si>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</si>
  <si>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</si>
  <si>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</si>
  <si>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</si>
  <si>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</si>
  <si>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</si>
  <si>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</si>
  <si>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</si>
  <si>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</si>
  <si>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</si>
  <si>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</si>
  <si>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</si>
  <si>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</si>
  <si>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</si>
  <si>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</si>
  <si>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</si>
  <si>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</si>
  <si>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</si>
  <si>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</si>
  <si>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</si>
  <si>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</si>
  <si>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</si>
  <si>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</si>
  <si>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</si>
  <si>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</si>
  <si>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</si>
  <si>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</si>
  <si>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</si>
  <si>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</si>
  <si>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</si>
  <si>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</si>
  <si>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</si>
  <si>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</si>
  <si>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</si>
  <si>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</si>
  <si>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</si>
  <si>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</si>
  <si>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</si>
  <si>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</si>
  <si>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</si>
  <si>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</si>
  <si>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</si>
  <si>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</si>
  <si>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</si>
  <si>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</si>
  <si>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</si>
  <si>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</si>
  <si>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</si>
  <si>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</si>
  <si>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</si>
  <si>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</si>
  <si>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</si>
  <si>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</si>
  <si>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</si>
  <si>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</si>
  <si>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</si>
  <si>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</si>
  <si>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</si>
  <si>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</si>
  <si>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</si>
  <si>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</si>
  <si>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</si>
  <si>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</si>
  <si>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</si>
  <si>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</si>
  <si>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</si>
  <si>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</si>
  <si>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</si>
  <si>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</si>
  <si>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</si>
  <si>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</si>
  <si>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</si>
  <si>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</si>
  <si>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</si>
  <si>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</si>
  <si>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</si>
  <si>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</si>
  <si>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</si>
  <si>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</si>
  <si>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</si>
  <si>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</si>
  <si>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</si>
  <si>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</si>
  <si>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</si>
  <si>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</si>
  <si>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</si>
  <si>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</si>
  <si>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</si>
  <si>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</si>
  <si>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</si>
  <si>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</si>
  <si>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</si>
  <si>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</si>
  <si>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</si>
  <si>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</si>
  <si>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</si>
  <si>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</si>
  <si>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</si>
  <si>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</si>
  <si>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</si>
  <si>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</si>
  <si>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</si>
  <si>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</si>
  <si>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</si>
  <si>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</si>
  <si>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</si>
  <si>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</si>
  <si>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</si>
  <si>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</si>
  <si>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</si>
  <si>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</si>
  <si>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</si>
  <si>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</si>
  <si>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</si>
  <si>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</si>
  <si>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</si>
  <si>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</si>
  <si>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</si>
  <si>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</si>
  <si>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</si>
  <si>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Sales</t>
  </si>
  <si>
    <t>Años</t>
  </si>
  <si>
    <t>Arabic</t>
  </si>
  <si>
    <t>Excelsa</t>
  </si>
  <si>
    <t>Libero</t>
  </si>
  <si>
    <t>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</si>
</sst>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164" formatCode="0.0"/>
    <numFmt numFmtId="165" formatCode="0.0\ &quot;kg&quot;"/>
    <numFmt numFmtId="166" formatCode="_-[$$-409]* #,##0.00_ ;_-[$$-409]* \-#,##0.00\ ;_-[$$-409]* &quot;-&quot;??_ ;_-@_ "/>
    <numFmt numFmtId="167" formatCode="dd\-mmm\-yyyy"/>
    <numFmt numFmtId="168" formatCode="[$$-540A]#,##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Seaford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44" fontId="1" fillId="0" borderId="0" xfId="1" applyFont="1" applyAlignment="1">
      <alignment vertical="center"/>
    </xf>
    <xf numFmtId="44" fontId="0" fillId="0" borderId="0" xfId="1" applyFon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0" fontId="3" fillId="0" borderId="0" xfId="0" applyFont="1"/>
    <xf numFmtId="0" fontId="4" fillId="0" borderId="0" xfId="0" applyFont="1"/>
    <xf numFmtId="168" fontId="0" fillId="0" borderId="0" xfId="0" applyNumberFormat="1"/>
  </cellXfs>
  <cellStyles count="2">
    <cellStyle name="Moneda" xfId="1" builtinId="4"/>
    <cellStyle name="Normal" xfId="0" builtinId="0"/>
  </cellStyles>
  <dxfs count="18">
    <dxf>
      <numFmt numFmtId="0" formatCode="General"/>
    </dxf>
    <dxf>
      <numFmt numFmtId="166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z val="10"/>
        <color rgb="FFF2EAD3"/>
        <name val="Seaford"/>
      </font>
    </dxf>
    <dxf>
      <font>
        <b val="0"/>
        <i val="0"/>
        <sz val="11"/>
        <color rgb="FFF2EAD3"/>
        <name val="Seaford"/>
        <scheme val="none"/>
      </font>
      <fill>
        <patternFill>
          <bgColor rgb="FF3F2305"/>
        </patternFill>
      </fill>
    </dxf>
    <dxf>
      <font>
        <b val="0"/>
        <i val="0"/>
        <sz val="11"/>
        <color rgb="FFF2EAD3"/>
        <name val="Seaford"/>
        <scheme val="none"/>
      </font>
    </dxf>
    <dxf>
      <font>
        <b val="0"/>
        <i val="0"/>
        <sz val="11"/>
        <color rgb="FFF5F5F5"/>
        <name val="Seaford"/>
      </font>
      <fill>
        <patternFill patternType="solid">
          <fgColor theme="0"/>
          <bgColor rgb="FF3F230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b val="0"/>
        <i val="0"/>
        <sz val="11"/>
        <color rgb="FFF5F5F5"/>
        <name val="Seaford"/>
        <scheme val="none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Medium9">
    <tableStyle name="Estilo de escala de tiempo 1" pivot="0" table="0" count="8" xr9:uid="{FAB69D72-738E-4333-AE8B-8B6620BD6844}">
      <tableStyleElement type="wholeTable" dxfId="17"/>
      <tableStyleElement type="headerRow" dxfId="16"/>
    </tableStyle>
    <tableStyle name="Estilo de escala de tiempo 2" pivot="0" table="0" count="9" xr9:uid="{ED1F2A75-8F6D-40A2-8ED0-09CD34AF2C62}">
      <tableStyleElement type="wholeTable" dxfId="15"/>
      <tableStyleElement type="headerRow" dxfId="14"/>
    </tableStyle>
    <tableStyle name="Estilo de segmentación de datos 1" pivot="0" table="0" count="3" xr9:uid="{25353264-3134-495C-98D5-E0E2C6C10AE3}">
      <tableStyleElement type="wholeTable" dxfId="13"/>
      <tableStyleElement type="headerRow" dxfId="12"/>
    </tableStyle>
  </tableStyles>
  <colors>
    <mruColors>
      <color rgb="FFF5F5F5"/>
      <color rgb="FFF0ECE3"/>
      <color rgb="FF3F2305"/>
      <color rgb="FFA89C92"/>
      <color rgb="FFDFD7BF"/>
      <color rgb="FF663300"/>
      <color rgb="FFF2EAD3"/>
    </mruColors>
  </colors>
  <extLst>
    <ext xmlns:x14="http://schemas.microsoft.com/office/spreadsheetml/2009/9/main" uri="{46F421CA-312F-682f-3DD2-61675219B42D}">
      <x14:dxfs count="1">
        <dxf>
          <font>
            <b val="0"/>
            <i val="0"/>
            <sz val="10"/>
            <color rgb="FF3F2305"/>
            <name val="Seaford"/>
          </font>
          <fill>
            <patternFill patternType="solid">
              <bgColor rgb="FFDFD7BF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 de segmentación de datos 1">
        <x14:slicerStyle name="Estilo de segmentación de dat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 patternType="none">
              <bgColor auto="1"/>
            </patternFill>
          </fill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DFD7BF"/>
            </patternFill>
          </fill>
        </dxf>
        <dxf>
          <font>
            <sz val="9"/>
            <color theme="1" tint="0.499984740745262"/>
          </font>
        </dxf>
        <dxf>
          <font>
            <b val="0"/>
            <i val="0"/>
            <sz val="10"/>
            <color rgb="FFF2EAD3"/>
            <name val="Seaford"/>
            <scheme val="none"/>
          </font>
        </dxf>
        <dxf>
          <font>
            <b val="0"/>
            <i val="0"/>
            <sz val="10"/>
            <color rgb="FFF0ECE3"/>
            <name val="Seaford"/>
            <scheme val="none"/>
          </font>
        </dxf>
        <dxf>
          <font>
            <b val="0"/>
            <i val="0"/>
            <sz val="10"/>
            <color rgb="FFF2EAD3"/>
            <name val="Seaford"/>
            <scheme val="none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r>
              <a:rPr lang="es-MX">
                <a:solidFill>
                  <a:srgbClr val="3F2305"/>
                </a:solidFill>
              </a:rPr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F2305"/>
              </a:solidFill>
              <a:latin typeface="Seaford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sales'!$A$5:$B$16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sales'!$C$5:$C$16</c:f>
              <c:numCache>
                <c:formatCode>#,##0</c:formatCode>
                <c:ptCount val="12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334.89000000000004</c:v>
                </c:pt>
                <c:pt idx="8">
                  <c:v>178.70999999999998</c:v>
                </c:pt>
                <c:pt idx="9">
                  <c:v>301.98499999999996</c:v>
                </c:pt>
                <c:pt idx="10">
                  <c:v>312.83499999999998</c:v>
                </c:pt>
                <c:pt idx="11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8-44CB-9A5F-FFBB0C87AB5D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sales'!$A$5:$B$16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sales'!$D$5:$D$16</c:f>
              <c:numCache>
                <c:formatCode>#,##0</c:formatCode>
                <c:ptCount val="12"/>
                <c:pt idx="0">
                  <c:v>305.96999999999997</c:v>
                </c:pt>
                <c:pt idx="1">
                  <c:v>129.46</c:v>
                </c:pt>
                <c:pt idx="2">
                  <c:v>349.12000000000006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8-44CB-9A5F-FFBB0C87AB5D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sales'!$A$5:$B$16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sales'!$E$5:$E$16</c:f>
              <c:numCache>
                <c:formatCode>#,##0</c:formatCode>
                <c:ptCount val="12"/>
                <c:pt idx="0">
                  <c:v>213.16</c:v>
                </c:pt>
                <c:pt idx="1">
                  <c:v>434.03999999999996</c:v>
                </c:pt>
                <c:pt idx="2">
                  <c:v>321.03999999999996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171.04499999999999</c:v>
                </c:pt>
                <c:pt idx="6">
                  <c:v>184.13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350.89499999999992</c:v>
                </c:pt>
                <c:pt idx="11">
                  <c:v>187.05999999999997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8-44CB-9A5F-FFBB0C87AB5D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sales'!$A$5:$B$16</c:f>
              <c:multiLvlStrCache>
                <c:ptCount val="12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'total sales'!$F$5:$F$16</c:f>
              <c:numCache>
                <c:formatCode>#,##0</c:formatCode>
                <c:ptCount val="12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372.25500000000005</c:v>
                </c:pt>
                <c:pt idx="6">
                  <c:v>201.11499999999998</c:v>
                </c:pt>
                <c:pt idx="7">
                  <c:v>166.27500000000001</c:v>
                </c:pt>
                <c:pt idx="8">
                  <c:v>492.89999999999992</c:v>
                </c:pt>
                <c:pt idx="9">
                  <c:v>213.66499999999999</c:v>
                </c:pt>
                <c:pt idx="10">
                  <c:v>96.404999999999987</c:v>
                </c:pt>
                <c:pt idx="11">
                  <c:v>210.58999999999997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8-44CB-9A5F-FFBB0C87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0399"/>
        <c:axId val="1565274159"/>
      </c:lineChart>
      <c:catAx>
        <c:axId val="11462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565274159"/>
        <c:crosses val="autoZero"/>
        <c:auto val="1"/>
        <c:lblAlgn val="ctr"/>
        <c:lblOffset val="100"/>
        <c:tickLblSkip val="1"/>
        <c:noMultiLvlLbl val="0"/>
      </c:catAx>
      <c:valAx>
        <c:axId val="156527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5F5F5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3F2305"/>
                    </a:solidFill>
                    <a:latin typeface="Seaford" panose="00000500000000000000" pitchFamily="2" charset="0"/>
                    <a:ea typeface="+mn-ea"/>
                    <a:cs typeface="+mn-cs"/>
                  </a:defRPr>
                </a:pPr>
                <a:r>
                  <a:rPr lang="es-MX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146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3F2305"/>
              </a:solidFill>
              <a:latin typeface="Seaford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C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F2305"/>
          </a:solidFill>
          <a:latin typeface="Seaford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[coffeeOrdersData.xlsx]country chart!TablaDinámica1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F2305"/>
              </a:solidFill>
              <a:latin typeface="Seaford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F2305"/>
          </a:solidFill>
          <a:ln>
            <a:noFill/>
          </a:ln>
          <a:effectLst/>
        </c:spPr>
      </c:pivotFmt>
      <c:pivotFmt>
        <c:idx val="2"/>
        <c:spPr>
          <a:solidFill>
            <a:srgbClr val="A89C92"/>
          </a:solidFill>
          <a:ln>
            <a:noFill/>
          </a:ln>
          <a:effectLst/>
        </c:spPr>
      </c:pivotFmt>
      <c:pivotFmt>
        <c:idx val="3"/>
        <c:spPr>
          <a:solidFill>
            <a:srgbClr val="663300"/>
          </a:solidFill>
          <a:ln>
            <a:noFill/>
          </a:ln>
          <a:effectLst/>
        </c:spPr>
      </c:pivotFmt>
      <c:pivotFmt>
        <c:idx val="4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A89C92"/>
          </a:solidFill>
          <a:ln>
            <a:noFill/>
          </a:ln>
          <a:effectLst/>
        </c:spPr>
      </c:pivotFmt>
      <c:pivotFmt>
        <c:idx val="6"/>
        <c:spPr>
          <a:solidFill>
            <a:srgbClr val="3F2305"/>
          </a:solidFill>
          <a:ln>
            <a:noFill/>
          </a:ln>
          <a:effectLst/>
        </c:spPr>
      </c:pivotFmt>
      <c:pivotFmt>
        <c:idx val="7"/>
        <c:spPr>
          <a:solidFill>
            <a:srgbClr val="66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A89C92"/>
          </a:solidFill>
          <a:ln>
            <a:noFill/>
          </a:ln>
          <a:effectLst/>
        </c:spPr>
      </c:pivotFmt>
      <c:pivotFmt>
        <c:idx val="9"/>
        <c:spPr>
          <a:solidFill>
            <a:srgbClr val="3F2305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33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89C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EE-4A5E-95FB-ECB650461E24}"/>
              </c:ext>
            </c:extLst>
          </c:dPt>
          <c:dPt>
            <c:idx val="2"/>
            <c:invertIfNegative val="0"/>
            <c:bubble3D val="0"/>
            <c:spPr>
              <a:solidFill>
                <a:srgbClr val="3F23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EE-4A5E-95FB-ECB650461E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F2305"/>
                    </a:solidFill>
                    <a:latin typeface="Seaford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chart'!$B$4:$B$6</c:f>
              <c:numCache>
                <c:formatCode>[$$-540A]#,##0</c:formatCode>
                <c:ptCount val="3"/>
                <c:pt idx="0">
                  <c:v>951.27999999999986</c:v>
                </c:pt>
                <c:pt idx="1">
                  <c:v>1781.0749999999998</c:v>
                </c:pt>
                <c:pt idx="2">
                  <c:v>9454.8100000000013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E-4A5E-95FB-ECB650461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55166623"/>
        <c:axId val="510819807"/>
      </c:barChart>
      <c:catAx>
        <c:axId val="55516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510819807"/>
        <c:crosses val="autoZero"/>
        <c:auto val="1"/>
        <c:lblAlgn val="ctr"/>
        <c:lblOffset val="100"/>
        <c:noMultiLvlLbl val="0"/>
      </c:catAx>
      <c:valAx>
        <c:axId val="5108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5F5F5"/>
              </a:solidFill>
              <a:round/>
            </a:ln>
            <a:effectLst/>
          </c:spPr>
        </c:majorGridlines>
        <c:numFmt formatCode="[$$-54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5551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C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F2305"/>
          </a:solidFill>
          <a:latin typeface="Seaford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[coffeeOrdersData.xlsx]top5customers!TablaDinámica1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F2305"/>
              </a:solidFill>
              <a:latin typeface="Seaford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3F23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3F2305"/>
          </a:solidFill>
          <a:ln>
            <a:noFill/>
          </a:ln>
          <a:effectLst/>
        </c:spPr>
      </c:pivotFmt>
      <c:pivotFmt>
        <c:idx val="7"/>
        <c:spPr>
          <a:solidFill>
            <a:srgbClr val="3F23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3F23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F2305"/>
                  </a:solidFill>
                  <a:latin typeface="Seaford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F230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EC8-4704-B180-F6EA7A8E27A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EC8-4704-B180-F6EA7A8E27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3F2305"/>
                    </a:solidFill>
                    <a:latin typeface="Seaford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top5customers!$A$4:$A$9</c:f>
              <c:strCache>
                <c:ptCount val="6"/>
                <c:pt idx="0">
                  <c:v>Elysee Sketch</c:v>
                </c:pt>
                <c:pt idx="1">
                  <c:v>Lacee Tanti</c:v>
                </c:pt>
                <c:pt idx="2">
                  <c:v>Daniel Heinonen</c:v>
                </c:pt>
                <c:pt idx="3">
                  <c:v>Nanny Lush</c:v>
                </c:pt>
                <c:pt idx="4">
                  <c:v>Shelli Keynd</c:v>
                </c:pt>
                <c:pt idx="5">
                  <c:v>Brenn Dundredge</c:v>
                </c:pt>
              </c:strCache>
            </c:strRef>
          </c:cat>
          <c:val>
            <c:numRef>
              <c:f>top5customers!$B$4:$B$9</c:f>
              <c:numCache>
                <c:formatCode>[$$-540A]#,##0</c:formatCode>
                <c:ptCount val="6"/>
                <c:pt idx="0">
                  <c:v>204.92999999999995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248.36499999999995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8-4704-B180-F6EA7A8E27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166623"/>
        <c:axId val="510819807"/>
      </c:barChart>
      <c:catAx>
        <c:axId val="5551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510819807"/>
        <c:crosses val="autoZero"/>
        <c:auto val="1"/>
        <c:lblAlgn val="ctr"/>
        <c:lblOffset val="100"/>
        <c:noMultiLvlLbl val="0"/>
      </c:catAx>
      <c:valAx>
        <c:axId val="5108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5F5F5"/>
              </a:solidFill>
              <a:round/>
            </a:ln>
            <a:effectLst/>
          </c:spPr>
        </c:majorGridlines>
        <c:numFmt formatCode="[$$-54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F2305"/>
                </a:solidFill>
                <a:latin typeface="Seaford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55516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0EC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F2305"/>
          </a:solidFill>
          <a:latin typeface="Seaford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6349</xdr:colOff>
      <xdr:row>1</xdr:row>
      <xdr:rowOff>25400</xdr:rowOff>
    </xdr:from>
    <xdr:to>
      <xdr:col>21</xdr:col>
      <xdr:colOff>170961</xdr:colOff>
      <xdr:row>3</xdr:row>
      <xdr:rowOff>171450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1F82210-8627-8043-D590-C161DFA62F13}"/>
            </a:ext>
          </a:extLst>
        </xdr:cNvPr>
        <xdr:cNvSpPr/>
      </xdr:nvSpPr>
      <xdr:spPr>
        <a:xfrm>
          <a:off x="116253" y="37612"/>
          <a:ext cx="15306920" cy="512396"/>
        </a:xfrm>
        <a:prstGeom prst="rect">
          <a:avLst/>
        </a:prstGeom>
        <a:solidFill>
          <a:srgbClr val="3F2305"/>
        </a:solidFill>
        <a:ln>
          <a:solidFill>
            <a:srgbClr val="3F230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>
              <a:latin typeface="Seaford" panose="00000500000000000000" pitchFamily="2" charset="0"/>
            </a:rPr>
            <a:t>COFFEE</a:t>
          </a:r>
          <a:r>
            <a:rPr lang="es-MX" sz="2000" b="1" baseline="0">
              <a:latin typeface="Seaford" panose="00000500000000000000" pitchFamily="2" charset="0"/>
            </a:rPr>
            <a:t> SALES </a:t>
          </a:r>
          <a:r>
            <a:rPr lang="es-MX" sz="2000" b="1">
              <a:latin typeface="Seaford" panose="00000500000000000000" pitchFamily="2" charset="0"/>
            </a:rPr>
            <a:t>DASHBOARD</a:t>
          </a:r>
        </a:p>
      </xdr:txBody>
    </xdr:sp>
    <xdr:clientData/>
  </xdr:twoCellAnchor>
  <xdr:twoCellAnchor>
    <xdr:from>
      <xdr:col>1</xdr:col>
      <xdr:colOff>6349</xdr:colOff>
      <xdr:row>3</xdr:row>
      <xdr:rowOff>152399</xdr:rowOff>
    </xdr:from>
    <xdr:to>
      <xdr:col>21</xdr:col>
      <xdr:colOff>175639</xdr:colOff>
      <xdr:row>45</xdr:row>
      <xdr:rowOff>27020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26FAAAC-5AA0-1A50-5E0E-B8B88C18FF21}"/>
            </a:ext>
          </a:extLst>
        </xdr:cNvPr>
        <xdr:cNvSpPr/>
      </xdr:nvSpPr>
      <xdr:spPr>
        <a:xfrm>
          <a:off x="121189" y="530697"/>
          <a:ext cx="15436312" cy="7535153"/>
        </a:xfrm>
        <a:prstGeom prst="rect">
          <a:avLst/>
        </a:prstGeom>
        <a:solidFill>
          <a:srgbClr val="F5F5F5"/>
        </a:solidFill>
        <a:ln>
          <a:solidFill>
            <a:srgbClr val="F0ECE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59015</xdr:colOff>
      <xdr:row>14</xdr:row>
      <xdr:rowOff>81936</xdr:rowOff>
    </xdr:from>
    <xdr:to>
      <xdr:col>14</xdr:col>
      <xdr:colOff>229681</xdr:colOff>
      <xdr:row>44</xdr:row>
      <xdr:rowOff>38297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DBFA13-C734-4BBF-A9FF-07A648BF8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10885</xdr:colOff>
      <xdr:row>3</xdr:row>
      <xdr:rowOff>177471</xdr:rowOff>
    </xdr:from>
    <xdr:to>
      <xdr:col>14</xdr:col>
      <xdr:colOff>194830</xdr:colOff>
      <xdr:row>13</xdr:row>
      <xdr:rowOff>148617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">
              <a:extLst>
                <a:ext uri="{FF2B5EF4-FFF2-40B4-BE49-F238E27FC236}">
                  <a16:creationId xmlns:a16="http://schemas.microsoft.com/office/drawing/2014/main" id="{06703DE0-E713-47E9-A703-2119ACCEB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47" y="564424"/>
              <a:ext cx="10138625" cy="1856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264007</xdr:colOff>
      <xdr:row>4</xdr:row>
      <xdr:rowOff>7216</xdr:rowOff>
    </xdr:from>
    <xdr:to>
      <xdr:col>21</xdr:col>
      <xdr:colOff>174854</xdr:colOff>
      <xdr:row>8</xdr:row>
      <xdr:rowOff>64943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73866D59-C0DD-497E-A5EE-8A0AFC264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0446" y="565246"/>
              <a:ext cx="5231378" cy="788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265625</xdr:colOff>
      <xdr:row>8</xdr:row>
      <xdr:rowOff>112098</xdr:rowOff>
    </xdr:from>
    <xdr:to>
      <xdr:col>18</xdr:col>
      <xdr:colOff>636346</xdr:colOff>
      <xdr:row>13</xdr:row>
      <xdr:rowOff>165652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ize">
              <a:extLst>
                <a:ext uri="{FF2B5EF4-FFF2-40B4-BE49-F238E27FC236}">
                  <a16:creationId xmlns:a16="http://schemas.microsoft.com/office/drawing/2014/main" id="{AE4CD708-A8FA-4045-86D8-9B40ECF00A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2064" y="1401340"/>
              <a:ext cx="3411024" cy="967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679458</xdr:colOff>
      <xdr:row>8</xdr:row>
      <xdr:rowOff>113195</xdr:rowOff>
    </xdr:from>
    <xdr:to>
      <xdr:col>21</xdr:col>
      <xdr:colOff>180085</xdr:colOff>
      <xdr:row>13</xdr:row>
      <xdr:rowOff>165652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Loyalty Card">
              <a:extLst>
                <a:ext uri="{FF2B5EF4-FFF2-40B4-BE49-F238E27FC236}">
                  <a16:creationId xmlns:a16="http://schemas.microsoft.com/office/drawing/2014/main" id="{F03080A2-7FC6-4CFF-8752-4432929899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200" y="1402437"/>
              <a:ext cx="1780855" cy="9664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276967</xdr:colOff>
      <xdr:row>14</xdr:row>
      <xdr:rowOff>88729</xdr:rowOff>
    </xdr:from>
    <xdr:to>
      <xdr:col>21</xdr:col>
      <xdr:colOff>114840</xdr:colOff>
      <xdr:row>29</xdr:row>
      <xdr:rowOff>17724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E15A84F-AC85-4139-A4C3-D32B87C82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277570</xdr:colOff>
      <xdr:row>29</xdr:row>
      <xdr:rowOff>67553</xdr:rowOff>
    </xdr:from>
    <xdr:to>
      <xdr:col>21</xdr:col>
      <xdr:colOff>121595</xdr:colOff>
      <xdr:row>44</xdr:row>
      <xdr:rowOff>40533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A6739C7-CAE4-488A-9E38-0B0BE6CAD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via arjona" refreshedDate="45155.67877337963" createdVersion="8" refreshedVersion="8" minRefreshableVersion="3" recordCount="1000" xr:uid="{4539C496-4441-4B5E-8430-5D00C66CC25C}">
  <cacheSource type="worksheet">
    <worksheetSource name="Orders"/>
  </cacheSource>
  <cacheFields count="17">
    <cacheField name="Order ID" numFmtId="0">
      <sharedItems/>
    </cacheField>
    <cacheField name="Order Date" numFmtId="167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5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"/>
        <s v="Libero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ñ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31303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27525-B3DC-4BA9-BCF1-8E74320F60BE}" name="TablaDinámica1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3">
  <location ref="A3:F16" firstHeaderRow="1" firstDataRow="2" firstDataCol="2"/>
  <pivotFields count="17">
    <pivotField compact="0" outline="0" showAll="0" defaultSubtotal="0"/>
    <pivotField axis="axisRow" compact="0" numFmtId="16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12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1" baseItem="8" numFmtId="3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11" showRowHeaders="1" showColHeaders="1" showRowStripes="0" showColStripes="0" showLastColumn="1"/>
  <filters count="1">
    <filter fld="1" type="dateBetween" evalOrder="-1" id="20" name="Order 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E0440-EE1D-4D0D-A51C-67BD59C0CAE8}" name="TablaDinámica1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4">
  <location ref="A3:B6" firstHeaderRow="1" firstDataRow="1" firstDataCol="1"/>
  <pivotFields count="17">
    <pivotField compact="0" outline="0" showAll="0" defaultSubtotal="0"/>
    <pivotField compact="0" numFmtId="16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7" baseItem="0" numFmtId="168"/>
  </dataFields>
  <chartFormats count="7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11" showRowHeaders="1" showColHeaders="1" showRowStripes="0" showColStripes="0" showLastColumn="1"/>
  <filters count="1">
    <filter fld="1" type="dateBetween" evalOrder="-1" id="20" name="Order 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24AB5D-A601-4150-9B43-B3B38DE1199B}" name="TablaDinámica1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5">
  <location ref="A3:B9" firstHeaderRow="1" firstDataRow="1" firstDataCol="1"/>
  <pivotFields count="17">
    <pivotField compact="0" outline="0" showAll="0" defaultSubtotal="0"/>
    <pivotField compact="0" numFmtId="16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5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89"/>
    </i>
    <i>
      <x v="518"/>
    </i>
    <i>
      <x v="218"/>
    </i>
    <i>
      <x v="639"/>
    </i>
    <i>
      <x v="785"/>
    </i>
    <i>
      <x v="125"/>
    </i>
  </rowItems>
  <colItems count="1">
    <i/>
  </colItems>
  <dataFields count="1">
    <dataField name="Suma de Sales" fld="12" baseField="7" baseItem="0" numFmtId="168"/>
  </dataFields>
  <chartFormats count="6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1" showRowHeaders="1" showColHeaders="1" showRowStripes="0" showColStripes="0" showLastColumn="1"/>
  <filters count="2">
    <filter fld="1" type="dateBetween" evalOrder="-1" id="72" name="Order Date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5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D11A0FB4-76CE-4976-AE56-0F029A0D2A55}" sourceName="Roast Type Name">
  <pivotTables>
    <pivotTable tabId="18" name="TablaDinámica1"/>
    <pivotTable tabId="19" name="TablaDinámica1"/>
    <pivotTable tabId="20" name="TablaDinámica1"/>
  </pivotTables>
  <data>
    <tabular pivotCacheId="131303196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4E4209B4-7D26-438E-AF62-12258A900D83}" sourceName="Size">
  <pivotTables>
    <pivotTable tabId="18" name="TablaDinámica1"/>
    <pivotTable tabId="19" name="TablaDinámica1"/>
    <pivotTable tabId="20" name="TablaDinámica1"/>
  </pivotTables>
  <data>
    <tabular pivotCacheId="131303196">
      <items count="4">
        <i x="3" s="1"/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658DACC2-C8F6-48BA-B6F4-F3E05BFA4E9C}" sourceName="Loyalty Card">
  <pivotTables>
    <pivotTable tabId="18" name="TablaDinámica1"/>
    <pivotTable tabId="19" name="TablaDinámica1"/>
    <pivotTable tabId="20" name="TablaDinámica1"/>
  </pivotTables>
  <data>
    <tabular pivotCacheId="13130319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" xr10:uid="{F04A7673-C68A-49DC-87D4-18583A0FAC40}" cache="SegmentaciónDeDatos_Roast_Type_Name" caption="Roast Type Name" columnCount="3" rowHeight="241300"/>
  <slicer name="Size" xr10:uid="{E6082B79-A7B5-43FF-87F1-DCA7F2DC536E}" cache="SegmentaciónDeDatos_Size" caption="Size" columnCount="2" rowHeight="241300"/>
  <slicer name="Loyalty Card" xr10:uid="{0CD3F1E8-DEE9-4140-B987-22AA8D432FB7}" cache="SegmentaciónDeDatos_Loyalty_Card" caption="Loyalty Card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6DBF7A-ADE5-4E04-93DD-CEFBF73E8D54}" name="Orders" displayName="Orders" ref="A1:P1001" totalsRowShown="0" headerRowDxfId="11">
  <autoFilter ref="A1:P1001" xr:uid="{FE6DBF7A-ADE5-4E04-93DD-CEFBF73E8D54}"/>
  <tableColumns count="16">
    <tableColumn id="1" xr3:uid="{24134963-8288-4567-9F27-9A94ABB50421}" name="Order ID" dataDxfId="10"/>
    <tableColumn id="2" xr3:uid="{AFBF2AAD-0CA8-4F25-8451-441AB0B69694}" name="Order Date" dataDxfId="9"/>
    <tableColumn id="3" xr3:uid="{4E8C276C-9A81-4A7F-BF13-C532D3C1AB6D}" name="Customer ID" dataDxfId="8"/>
    <tableColumn id="4" xr3:uid="{4D08EEB0-5CDD-447C-877E-FF1A6AEA4EC9}" name="Product ID"/>
    <tableColumn id="5" xr3:uid="{E643E4E8-B4BF-4AB2-AA4F-59E9C10F0A1A}" name="Quantity" dataDxfId="7"/>
    <tableColumn id="6" xr3:uid="{2F800C50-DEDB-4B6A-A75F-D800304D3A88}" name="Customer Name" dataDxfId="6">
      <calculatedColumnFormula>_xlfn.XLOOKUP(C2,customers!$A$1:$A$1001,customers!$B$1:$B$1001,,0)</calculatedColumnFormula>
    </tableColumn>
    <tableColumn id="7" xr3:uid="{106A4B7F-28EC-47C7-BE11-06E3A5AB0203}" name="Email" dataDxfId="5">
      <calculatedColumnFormula>IF( _xlfn.XLOOKUP(C2,customers!$A$1:$A$1001,customers!$C$1:$C$1001,,0)=0,"",_xlfn.XLOOKUP(C2,customers!$A$1:$A$1001,customers!$C$1:$C$1001,,0))</calculatedColumnFormula>
    </tableColumn>
    <tableColumn id="8" xr3:uid="{9CBF5DFD-AC85-4933-835D-E7046749485B}" name="Country" dataDxfId="4">
      <calculatedColumnFormula>_xlfn.XLOOKUP(C2,customers!$A$1:$A$1001,customers!$G$1:$G$1001,,0)</calculatedColumnFormula>
    </tableColumn>
    <tableColumn id="9" xr3:uid="{1BE3B238-359B-4CA1-8F18-CA4561E4AE6A}" name="Coffee Type">
      <calculatedColumnFormula>_xlfn.XLOOKUP(D2,products!$A$1:$A$49,products!$B$1:$B$49,,0)</calculatedColumnFormula>
    </tableColumn>
    <tableColumn id="10" xr3:uid="{24789A9B-4D0D-46A7-B8CC-533F67586474}" name="Roast Type">
      <calculatedColumnFormula>_xlfn.XLOOKUP(D2,products!$A$1:$A$49,products!$C$1:$C$49,,0)</calculatedColumnFormula>
    </tableColumn>
    <tableColumn id="11" xr3:uid="{65DFB468-70DF-4B66-881D-98D11A84D717}" name="Size" dataDxfId="3">
      <calculatedColumnFormula>_xlfn.XLOOKUP(D2,products!$A$1:$A$49,products!$D$1:$D$49,,0)</calculatedColumnFormula>
    </tableColumn>
    <tableColumn id="12" xr3:uid="{9D9C5F3A-BACA-46EC-8127-D8175692A7AB}" name="Unit Price" dataDxfId="2" dataCellStyle="Moneda">
      <calculatedColumnFormula>_xlfn.XLOOKUP(D2,products!$A$1:$A$49,products!$E$1:$E$49,,0)</calculatedColumnFormula>
    </tableColumn>
    <tableColumn id="13" xr3:uid="{0DE0D7A2-CE0C-48E5-8CCE-FDDCF3E70434}" name="Sales" dataDxfId="1">
      <calculatedColumnFormula>E2*L2</calculatedColumnFormula>
    </tableColumn>
    <tableColumn id="14" xr3:uid="{8543DD19-7F3F-4B12-A8B6-DDCAAD5096F6}" name="Coffee Type Name">
      <calculatedColumnFormula>IF(I2="Rob","Robusta",IF(I2="Exc","Excelsa",IF(I2="Ara","Arabic",IF(I2="Lib","Libero",""))))</calculatedColumnFormula>
    </tableColumn>
    <tableColumn id="15" xr3:uid="{1113431B-34FA-4F9D-AF06-B3AECEB82382}" name="Roast Type Name">
      <calculatedColumnFormula>IF(J2="M", "Medium", IF(J2="D", "Dark", IF(J2="L", "Light","")))</calculatedColumnFormula>
    </tableColumn>
    <tableColumn id="16" xr3:uid="{ACE04E28-A99F-4B53-9574-EE9B3200AA8D}" name="Loyalty Card" dataDxfId="0">
      <calculatedColumnFormula>_xlfn.XLOOKUP(C2,customers!$A$1:$A$1001,customers!$I$1:$I$1001,,0)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CED11085-4A34-44D2-8AC0-140B135AF74E}" sourceName="Order Date">
  <pivotTables>
    <pivotTable tabId="18" name="TablaDinámica1"/>
    <pivotTable tabId="19" name="TablaDinámica1"/>
    <pivotTable tabId="20" name="TablaDinámica1"/>
  </pivotTables>
  <state minimalRefreshVersion="6" lastRefreshVersion="6" pivotCacheId="131303196" filterType="dateBetween">
    <selection startDate="2019-01-01T00:00:00" endDate="2019-12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36B2D40B-6BC6-4CFB-B889-64A9DAC7FF2F}" cache="NativeTimeline_Order_Date" caption="Order Date" level="2" selectionLevel="0" scrollPosition="2019-01-01T00:00:00" style="Estilo de escala de tiempo 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96DF-6A46-47CF-A60B-E09CB039DA1A}">
  <sheetPr>
    <outlinePr showOutlineSymbols="0"/>
  </sheetPr>
  <dimension ref="A1"/>
  <sheetViews>
    <sheetView showGridLines="0" showRowColHeaders="0" showZeros="0" tabSelected="1" showOutlineSymbols="0" zoomScale="66" zoomScaleNormal="66" workbookViewId="0">
      <selection activeCell="W21" sqref="W21"/>
    </sheetView>
  </sheetViews>
  <sheetFormatPr baseColWidth="10" defaultRowHeight="14.5" x14ac:dyDescent="0.35"/>
  <cols>
    <col min="1" max="1" width="1.6328125" customWidth="1"/>
  </cols>
  <sheetData>
    <row r="1" ht="1" customHeight="1" x14ac:dyDescent="0.3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CBE8-52B9-4FCD-8975-34BA6AE72E92}">
  <dimension ref="A3:Q19"/>
  <sheetViews>
    <sheetView workbookViewId="0">
      <selection activeCell="X9" sqref="X9"/>
    </sheetView>
  </sheetViews>
  <sheetFormatPr baseColWidth="10" defaultRowHeight="14.5" x14ac:dyDescent="0.35"/>
  <cols>
    <col min="1" max="1" width="16.54296875" bestFit="1" customWidth="1"/>
    <col min="2" max="2" width="12.453125" bestFit="1" customWidth="1"/>
    <col min="3" max="3" width="18.453125" bestFit="1" customWidth="1"/>
    <col min="4" max="4" width="6.81640625" bestFit="1" customWidth="1"/>
    <col min="5" max="5" width="6" bestFit="1" customWidth="1"/>
    <col min="6" max="6" width="7.7265625" bestFit="1" customWidth="1"/>
  </cols>
  <sheetData>
    <row r="3" spans="1:6" x14ac:dyDescent="0.35">
      <c r="A3" s="11" t="s">
        <v>6211</v>
      </c>
      <c r="C3" s="11" t="s">
        <v>6196</v>
      </c>
    </row>
    <row r="4" spans="1:6" x14ac:dyDescent="0.35">
      <c r="A4" s="11" t="s">
        <v>6212</v>
      </c>
      <c r="B4" s="11" t="s">
        <v>1</v>
      </c>
      <c r="C4" t="s">
        <v>6213</v>
      </c>
      <c r="D4" t="s">
        <v>6214</v>
      </c>
      <c r="E4" t="s">
        <v>6215</v>
      </c>
      <c r="F4" t="s">
        <v>6216</v>
      </c>
    </row>
    <row r="5" spans="1:6" x14ac:dyDescent="0.35">
      <c r="A5" t="s">
        <v>6198</v>
      </c>
      <c r="B5" s="10" t="s">
        <v>6199</v>
      </c>
      <c r="C5" s="12">
        <v>186.85499999999999</v>
      </c>
      <c r="D5" s="12">
        <v>305.96999999999997</v>
      </c>
      <c r="E5" s="12">
        <v>213.16</v>
      </c>
      <c r="F5" s="12">
        <v>123</v>
      </c>
    </row>
    <row r="6" spans="1:6" x14ac:dyDescent="0.35">
      <c r="B6" s="10" t="s">
        <v>6200</v>
      </c>
      <c r="C6" s="12">
        <v>251.965</v>
      </c>
      <c r="D6" s="12">
        <v>129.46</v>
      </c>
      <c r="E6" s="12">
        <v>434.03999999999996</v>
      </c>
      <c r="F6" s="12">
        <v>171.93999999999997</v>
      </c>
    </row>
    <row r="7" spans="1:6" x14ac:dyDescent="0.35">
      <c r="B7" s="10" t="s">
        <v>6201</v>
      </c>
      <c r="C7" s="12">
        <v>224.94499999999999</v>
      </c>
      <c r="D7" s="12">
        <v>349.12000000000006</v>
      </c>
      <c r="E7" s="12">
        <v>321.03999999999996</v>
      </c>
      <c r="F7" s="12">
        <v>126.035</v>
      </c>
    </row>
    <row r="8" spans="1:6" x14ac:dyDescent="0.35">
      <c r="B8" s="10" t="s">
        <v>6202</v>
      </c>
      <c r="C8" s="12">
        <v>307.12</v>
      </c>
      <c r="D8" s="12">
        <v>681.07499999999993</v>
      </c>
      <c r="E8" s="12">
        <v>533.70499999999993</v>
      </c>
      <c r="F8" s="12">
        <v>158.85</v>
      </c>
    </row>
    <row r="9" spans="1:6" x14ac:dyDescent="0.35">
      <c r="B9" s="10" t="s">
        <v>6203</v>
      </c>
      <c r="C9" s="12">
        <v>53.664999999999992</v>
      </c>
      <c r="D9" s="12">
        <v>83.025000000000006</v>
      </c>
      <c r="E9" s="12">
        <v>193.83499999999998</v>
      </c>
      <c r="F9" s="12">
        <v>68.039999999999992</v>
      </c>
    </row>
    <row r="10" spans="1:6" x14ac:dyDescent="0.35">
      <c r="B10" s="10" t="s">
        <v>6204</v>
      </c>
      <c r="C10" s="12">
        <v>163.01999999999998</v>
      </c>
      <c r="D10" s="12">
        <v>678.3599999999999</v>
      </c>
      <c r="E10" s="12">
        <v>171.04499999999999</v>
      </c>
      <c r="F10" s="12">
        <v>372.25500000000005</v>
      </c>
    </row>
    <row r="11" spans="1:6" x14ac:dyDescent="0.35">
      <c r="B11" s="10" t="s">
        <v>6205</v>
      </c>
      <c r="C11" s="12">
        <v>345.02</v>
      </c>
      <c r="D11" s="12">
        <v>273.86999999999995</v>
      </c>
      <c r="E11" s="12">
        <v>184.13</v>
      </c>
      <c r="F11" s="12">
        <v>201.11499999999998</v>
      </c>
    </row>
    <row r="12" spans="1:6" x14ac:dyDescent="0.35">
      <c r="B12" s="10" t="s">
        <v>6206</v>
      </c>
      <c r="C12" s="12">
        <v>334.89000000000004</v>
      </c>
      <c r="D12" s="12">
        <v>70.95</v>
      </c>
      <c r="E12" s="12">
        <v>134.23000000000002</v>
      </c>
      <c r="F12" s="12">
        <v>166.27500000000001</v>
      </c>
    </row>
    <row r="13" spans="1:6" x14ac:dyDescent="0.35">
      <c r="B13" s="10" t="s">
        <v>6207</v>
      </c>
      <c r="C13" s="12">
        <v>178.70999999999998</v>
      </c>
      <c r="D13" s="12">
        <v>166.1</v>
      </c>
      <c r="E13" s="12">
        <v>439.30999999999995</v>
      </c>
      <c r="F13" s="12">
        <v>492.89999999999992</v>
      </c>
    </row>
    <row r="14" spans="1:6" x14ac:dyDescent="0.35">
      <c r="B14" s="10" t="s">
        <v>6208</v>
      </c>
      <c r="C14" s="12">
        <v>301.98499999999996</v>
      </c>
      <c r="D14" s="12">
        <v>153.76499999999999</v>
      </c>
      <c r="E14" s="12">
        <v>215.55499999999998</v>
      </c>
      <c r="F14" s="12">
        <v>213.66499999999999</v>
      </c>
    </row>
    <row r="15" spans="1:6" x14ac:dyDescent="0.35">
      <c r="B15" s="10" t="s">
        <v>6209</v>
      </c>
      <c r="C15" s="12">
        <v>312.83499999999998</v>
      </c>
      <c r="D15" s="12">
        <v>63.249999999999993</v>
      </c>
      <c r="E15" s="12">
        <v>350.89499999999992</v>
      </c>
      <c r="F15" s="12">
        <v>96.404999999999987</v>
      </c>
    </row>
    <row r="16" spans="1:6" x14ac:dyDescent="0.35">
      <c r="B16" s="10" t="s">
        <v>6210</v>
      </c>
      <c r="C16" s="12">
        <v>265.62</v>
      </c>
      <c r="D16" s="12">
        <v>526.51499999999987</v>
      </c>
      <c r="E16" s="12">
        <v>187.05999999999997</v>
      </c>
      <c r="F16" s="12">
        <v>210.58999999999997</v>
      </c>
    </row>
    <row r="18" spans="11:17" x14ac:dyDescent="0.35">
      <c r="Q18" s="14"/>
    </row>
    <row r="19" spans="11:17" x14ac:dyDescent="0.35">
      <c r="K1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261A-AA3A-4999-9D63-42E99CD32015}">
  <dimension ref="A3:K19"/>
  <sheetViews>
    <sheetView workbookViewId="0">
      <selection activeCell="I20" sqref="I20"/>
    </sheetView>
  </sheetViews>
  <sheetFormatPr baseColWidth="10" defaultRowHeight="14.5" x14ac:dyDescent="0.35"/>
  <cols>
    <col min="1" max="1" width="14.08984375" bestFit="1" customWidth="1"/>
    <col min="2" max="2" width="12.6328125" bestFit="1" customWidth="1"/>
    <col min="3" max="3" width="6.81640625" bestFit="1" customWidth="1"/>
    <col min="4" max="4" width="6.26953125" bestFit="1" customWidth="1"/>
    <col min="5" max="6" width="7.7265625" bestFit="1" customWidth="1"/>
  </cols>
  <sheetData>
    <row r="3" spans="1:11" x14ac:dyDescent="0.35">
      <c r="A3" s="11" t="s">
        <v>7</v>
      </c>
      <c r="B3" t="s">
        <v>6211</v>
      </c>
    </row>
    <row r="4" spans="1:11" x14ac:dyDescent="0.35">
      <c r="A4" t="s">
        <v>28</v>
      </c>
      <c r="B4" s="15">
        <v>951.27999999999986</v>
      </c>
    </row>
    <row r="5" spans="1:11" x14ac:dyDescent="0.35">
      <c r="A5" t="s">
        <v>318</v>
      </c>
      <c r="B5" s="15">
        <v>1781.0749999999998</v>
      </c>
    </row>
    <row r="6" spans="1:11" x14ac:dyDescent="0.35">
      <c r="A6" t="s">
        <v>19</v>
      </c>
      <c r="B6" s="15">
        <v>9454.8100000000013</v>
      </c>
      <c r="K6" s="14"/>
    </row>
    <row r="19" spans="11:11" x14ac:dyDescent="0.35">
      <c r="K19" s="13"/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8E83-204F-4F48-ACCC-F924BD031770}">
  <dimension ref="A3:K19"/>
  <sheetViews>
    <sheetView workbookViewId="0">
      <selection activeCell="K8" sqref="K8"/>
    </sheetView>
  </sheetViews>
  <sheetFormatPr baseColWidth="10" defaultRowHeight="14.5" x14ac:dyDescent="0.35"/>
  <cols>
    <col min="1" max="1" width="16.6328125" bestFit="1" customWidth="1"/>
    <col min="2" max="2" width="12.6328125" bestFit="1" customWidth="1"/>
    <col min="3" max="3" width="6.81640625" bestFit="1" customWidth="1"/>
    <col min="4" max="4" width="6.26953125" bestFit="1" customWidth="1"/>
    <col min="5" max="6" width="7.7265625" bestFit="1" customWidth="1"/>
  </cols>
  <sheetData>
    <row r="3" spans="1:11" x14ac:dyDescent="0.35">
      <c r="A3" s="11" t="s">
        <v>4</v>
      </c>
      <c r="B3" t="s">
        <v>6211</v>
      </c>
    </row>
    <row r="4" spans="1:11" x14ac:dyDescent="0.35">
      <c r="A4" t="s">
        <v>1472</v>
      </c>
      <c r="B4" s="15">
        <v>204.92999999999995</v>
      </c>
    </row>
    <row r="5" spans="1:11" x14ac:dyDescent="0.35">
      <c r="A5" t="s">
        <v>2177</v>
      </c>
      <c r="B5" s="15">
        <v>204.92999999999995</v>
      </c>
    </row>
    <row r="6" spans="1:11" x14ac:dyDescent="0.35">
      <c r="A6" t="s">
        <v>3820</v>
      </c>
      <c r="B6" s="15">
        <v>204.92999999999995</v>
      </c>
      <c r="K6" s="14"/>
    </row>
    <row r="7" spans="1:11" x14ac:dyDescent="0.35">
      <c r="A7" t="s">
        <v>2275</v>
      </c>
      <c r="B7" s="15">
        <v>204.92999999999995</v>
      </c>
    </row>
    <row r="8" spans="1:11" x14ac:dyDescent="0.35">
      <c r="A8" t="s">
        <v>2454</v>
      </c>
      <c r="B8" s="15">
        <v>204.92999999999995</v>
      </c>
    </row>
    <row r="9" spans="1:11" x14ac:dyDescent="0.35">
      <c r="A9" t="s">
        <v>5765</v>
      </c>
      <c r="B9" s="15">
        <v>248.36499999999995</v>
      </c>
    </row>
    <row r="19" spans="11:11" x14ac:dyDescent="0.35">
      <c r="K19" s="13"/>
    </row>
  </sheetData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G2" zoomScale="115" zoomScaleNormal="115" workbookViewId="0">
      <selection activeCell="Q9" sqref="Q9"/>
    </sheetView>
  </sheetViews>
  <sheetFormatPr baseColWidth="10" defaultColWidth="8.7265625" defaultRowHeight="14.5" x14ac:dyDescent="0.35"/>
  <cols>
    <col min="1" max="1" width="16.54296875" bestFit="1" customWidth="1"/>
    <col min="2" max="2" width="11.81640625" style="10" bestFit="1" customWidth="1"/>
    <col min="3" max="3" width="17.453125" bestFit="1" customWidth="1"/>
    <col min="4" max="4" width="11.08984375" customWidth="1"/>
    <col min="5" max="5" width="9.6328125" customWidth="1"/>
    <col min="6" max="6" width="22.08984375" bestFit="1" customWidth="1"/>
    <col min="7" max="7" width="36" bestFit="1" customWidth="1"/>
    <col min="8" max="8" width="14.08984375" bestFit="1" customWidth="1"/>
    <col min="9" max="9" width="12.26953125" customWidth="1"/>
    <col min="10" max="10" width="11.453125" customWidth="1"/>
    <col min="11" max="11" width="5.7265625" style="6" bestFit="1" customWidth="1"/>
    <col min="12" max="12" width="11.7265625" style="4" customWidth="1"/>
    <col min="13" max="13" width="11.7265625" customWidth="1"/>
    <col min="14" max="14" width="17.54296875" customWidth="1"/>
    <col min="15" max="15" width="16.7265625" customWidth="1"/>
    <col min="16" max="16" width="13.36328125" bestFit="1" customWidth="1"/>
  </cols>
  <sheetData>
    <row r="1" spans="1:16" x14ac:dyDescent="0.35">
      <c r="A1" s="2" t="s">
        <v>0</v>
      </c>
      <c r="B1" s="9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3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5">
      <c r="A2" s="2" t="s">
        <v>490</v>
      </c>
      <c r="B2" s="9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 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 s="6">
        <f>_xlfn.XLOOKUP(D2,products!$A$1:$A$49,products!$D$1:$D$49,,0)</f>
        <v>1</v>
      </c>
      <c r="L2" s="7">
        <f>_xlfn.XLOOKUP(D2,products!$A$1:$A$49,products!$E$1:$E$49,,0)</f>
        <v>9.9499999999999993</v>
      </c>
      <c r="M2" s="8">
        <f>E2*L2</f>
        <v>19.899999999999999</v>
      </c>
      <c r="N2" t="str">
        <f>IF(I2="Rob","Robusta",IF(I2="Exc","Excelsa",IF(I2="Ara","Arabic",IF(I2="Lib","Libero",""))))</f>
        <v>Robusta</v>
      </c>
      <c r="O2" t="str">
        <f>IF(J2="M", "Medium", IF(J2="D", "Dark", IF(J2="L", "Light","")))</f>
        <v>Medium</v>
      </c>
      <c r="P2" t="str">
        <f>_xlfn.XLOOKUP(C2,customers!$A$1:$A$1001,customers!$I$1:$I$1001,,0)</f>
        <v>Yes</v>
      </c>
    </row>
    <row r="3" spans="1:16" x14ac:dyDescent="0.35">
      <c r="A3" s="2" t="s">
        <v>490</v>
      </c>
      <c r="B3" s="9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 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 s="6">
        <f>_xlfn.XLOOKUP(D3,products!$A$1:$A$49,products!$D$1:$D$49,,0)</f>
        <v>0.5</v>
      </c>
      <c r="L3" s="7">
        <f>_xlfn.XLOOKUP(D3,products!$A$1:$A$49,products!$E$1:$E$49,,0)</f>
        <v>8.25</v>
      </c>
      <c r="M3" s="8">
        <f t="shared" ref="M3:M66" si="0">E3*L3</f>
        <v>41.25</v>
      </c>
      <c r="N3" t="str">
        <f t="shared" ref="N3:N66" si="1">IF(I3="Rob","Robusta",IF(I3="Exc","Excelsa",IF(I3="Ara","Arabic",IF(I3="Lib","Libero",""))))</f>
        <v>Excelsa</v>
      </c>
      <c r="O3" t="str">
        <f t="shared" ref="O3:O66" si="2">IF(J3="M", "Medium", IF(J3="D", "Dark", IF(J3="L", "Light","")))</f>
        <v>Medium</v>
      </c>
      <c r="P3" t="str">
        <f>_xlfn.XLOOKUP(C3,customers!$A$1:$A$1001,customers!$I$1:$I$1001,,0)</f>
        <v>Yes</v>
      </c>
    </row>
    <row r="4" spans="1:16" x14ac:dyDescent="0.35">
      <c r="A4" s="2" t="s">
        <v>501</v>
      </c>
      <c r="B4" s="9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 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 s="6">
        <f>_xlfn.XLOOKUP(D4,products!$A$1:$A$49,products!$D$1:$D$49,,0)</f>
        <v>1</v>
      </c>
      <c r="L4" s="7">
        <f>_xlfn.XLOOKUP(D4,products!$A$1:$A$49,products!$E$1:$E$49,,0)</f>
        <v>12.95</v>
      </c>
      <c r="M4" s="8">
        <f t="shared" si="0"/>
        <v>12.95</v>
      </c>
      <c r="N4" t="str">
        <f t="shared" si="1"/>
        <v>Arabic</v>
      </c>
      <c r="O4" t="str">
        <f t="shared" si="2"/>
        <v>Light</v>
      </c>
      <c r="P4" t="str">
        <f>_xlfn.XLOOKUP(C4,customers!$A$1:$A$1001,customers!$I$1:$I$1001,,0)</f>
        <v>Yes</v>
      </c>
    </row>
    <row r="5" spans="1:16" x14ac:dyDescent="0.35">
      <c r="A5" s="2" t="s">
        <v>512</v>
      </c>
      <c r="B5" s="9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 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 s="6">
        <f>_xlfn.XLOOKUP(D5,products!$A$1:$A$49,products!$D$1:$D$49,,0)</f>
        <v>1</v>
      </c>
      <c r="L5" s="7">
        <f>_xlfn.XLOOKUP(D5,products!$A$1:$A$49,products!$E$1:$E$49,,0)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_xlfn.XLOOKUP(C5,customers!$A$1:$A$1001,customers!$I$1:$I$1001,,0)</f>
        <v>No</v>
      </c>
    </row>
    <row r="6" spans="1:16" x14ac:dyDescent="0.35">
      <c r="A6" s="2" t="s">
        <v>512</v>
      </c>
      <c r="B6" s="9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 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 s="6">
        <f>_xlfn.XLOOKUP(D6,products!$A$1:$A$49,products!$D$1:$D$49,,0)</f>
        <v>2.5</v>
      </c>
      <c r="L6" s="7">
        <f>_xlfn.XLOOKUP(D6,products!$A$1:$A$49,products!$E$1:$E$49,,0)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_xlfn.XLOOKUP(C6,customers!$A$1:$A$1001,customers!$I$1:$I$1001,,0)</f>
        <v>No</v>
      </c>
    </row>
    <row r="7" spans="1:16" x14ac:dyDescent="0.35">
      <c r="A7" s="2" t="s">
        <v>519</v>
      </c>
      <c r="B7" s="9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 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 s="6">
        <f>_xlfn.XLOOKUP(D7,products!$A$1:$A$49,products!$D$1:$D$49,,0)</f>
        <v>1</v>
      </c>
      <c r="L7" s="7">
        <f>_xlfn.XLOOKUP(D7,products!$A$1:$A$49,products!$E$1:$E$49,,0)</f>
        <v>12.95</v>
      </c>
      <c r="M7" s="8">
        <f t="shared" si="0"/>
        <v>38.849999999999994</v>
      </c>
      <c r="N7" t="str">
        <f t="shared" si="1"/>
        <v>Libero</v>
      </c>
      <c r="O7" t="str">
        <f t="shared" si="2"/>
        <v>Dark</v>
      </c>
      <c r="P7" t="str">
        <f>_xlfn.XLOOKUP(C7,customers!$A$1:$A$1001,customers!$I$1:$I$1001,,0)</f>
        <v>No</v>
      </c>
    </row>
    <row r="8" spans="1:16" x14ac:dyDescent="0.35">
      <c r="A8" s="2" t="s">
        <v>524</v>
      </c>
      <c r="B8" s="9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 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 s="6">
        <f>_xlfn.XLOOKUP(D8,products!$A$1:$A$49,products!$D$1:$D$49,,0)</f>
        <v>0.5</v>
      </c>
      <c r="L8" s="7">
        <f>_xlfn.XLOOKUP(D8,products!$A$1:$A$49,products!$E$1:$E$49,,0)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_xlfn.XLOOKUP(C8,customers!$A$1:$A$1001,customers!$I$1:$I$1001,,0)</f>
        <v>Yes</v>
      </c>
    </row>
    <row r="9" spans="1:16" x14ac:dyDescent="0.35">
      <c r="A9" s="2" t="s">
        <v>530</v>
      </c>
      <c r="B9" s="9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 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 s="6">
        <f>_xlfn.XLOOKUP(D9,products!$A$1:$A$49,products!$D$1:$D$49,,0)</f>
        <v>0.2</v>
      </c>
      <c r="L9" s="7">
        <f>_xlfn.XLOOKUP(D9,products!$A$1:$A$49,products!$E$1:$E$49,,0)</f>
        <v>4.7549999999999999</v>
      </c>
      <c r="M9" s="8">
        <f t="shared" si="0"/>
        <v>4.7549999999999999</v>
      </c>
      <c r="N9" t="str">
        <f t="shared" si="1"/>
        <v>Libero</v>
      </c>
      <c r="O9" t="str">
        <f t="shared" si="2"/>
        <v>Light</v>
      </c>
      <c r="P9" t="str">
        <f>_xlfn.XLOOKUP(C9,customers!$A$1:$A$1001,customers!$I$1:$I$1001,,0)</f>
        <v>Yes</v>
      </c>
    </row>
    <row r="10" spans="1:16" x14ac:dyDescent="0.35">
      <c r="A10" s="2" t="s">
        <v>535</v>
      </c>
      <c r="B10" s="9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 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 s="6">
        <f>_xlfn.XLOOKUP(D10,products!$A$1:$A$49,products!$D$1:$D$49,,0)</f>
        <v>0.5</v>
      </c>
      <c r="L10" s="7">
        <f>_xlfn.XLOOKUP(D10,products!$A$1:$A$49,products!$E$1:$E$49,,0)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_xlfn.XLOOKUP(C10,customers!$A$1:$A$1001,customers!$I$1:$I$1001,,0)</f>
        <v>No</v>
      </c>
    </row>
    <row r="11" spans="1:16" x14ac:dyDescent="0.35">
      <c r="A11" s="2" t="s">
        <v>541</v>
      </c>
      <c r="B11" s="9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 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 s="6">
        <f>_xlfn.XLOOKUP(D11,products!$A$1:$A$49,products!$D$1:$D$49,,0)</f>
        <v>0.5</v>
      </c>
      <c r="L11" s="7">
        <f>_xlfn.XLOOKUP(D11,products!$A$1:$A$49,products!$E$1:$E$49,,0)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_xlfn.XLOOKUP(C11,customers!$A$1:$A$1001,customers!$I$1:$I$1001,,0)</f>
        <v>No</v>
      </c>
    </row>
    <row r="12" spans="1:16" x14ac:dyDescent="0.35">
      <c r="A12" s="2" t="s">
        <v>547</v>
      </c>
      <c r="B12" s="9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 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 s="6">
        <f>_xlfn.XLOOKUP(D12,products!$A$1:$A$49,products!$D$1:$D$49,,0)</f>
        <v>1</v>
      </c>
      <c r="L12" s="7">
        <f>_xlfn.XLOOKUP(D12,products!$A$1:$A$49,products!$E$1:$E$49,,0)</f>
        <v>9.9499999999999993</v>
      </c>
      <c r="M12" s="8">
        <f t="shared" si="0"/>
        <v>39.799999999999997</v>
      </c>
      <c r="N12" t="str">
        <f t="shared" si="1"/>
        <v>Arabic</v>
      </c>
      <c r="O12" t="str">
        <f t="shared" si="2"/>
        <v>Dark</v>
      </c>
      <c r="P12" t="str">
        <f>_xlfn.XLOOKUP(C12,customers!$A$1:$A$1001,customers!$I$1:$I$1001,,0)</f>
        <v>No</v>
      </c>
    </row>
    <row r="13" spans="1:16" x14ac:dyDescent="0.35">
      <c r="A13" s="2" t="s">
        <v>553</v>
      </c>
      <c r="B13" s="9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 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 s="6">
        <f>_xlfn.XLOOKUP(D13,products!$A$1:$A$49,products!$D$1:$D$49,,0)</f>
        <v>2.5</v>
      </c>
      <c r="L13" s="7">
        <f>_xlfn.XLOOKUP(D13,products!$A$1:$A$49,products!$E$1:$E$49,,0)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_xlfn.XLOOKUP(C13,customers!$A$1:$A$1001,customers!$I$1:$I$1001,,0)</f>
        <v>Yes</v>
      </c>
    </row>
    <row r="14" spans="1:16" x14ac:dyDescent="0.35">
      <c r="A14" s="2" t="s">
        <v>559</v>
      </c>
      <c r="B14" s="9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 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 s="6">
        <f>_xlfn.XLOOKUP(D14,products!$A$1:$A$49,products!$D$1:$D$49,,0)</f>
        <v>1</v>
      </c>
      <c r="L14" s="7">
        <f>_xlfn.XLOOKUP(D14,products!$A$1:$A$49,products!$E$1:$E$49,,0)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_xlfn.XLOOKUP(C14,customers!$A$1:$A$1001,customers!$I$1:$I$1001,,0)</f>
        <v>No</v>
      </c>
    </row>
    <row r="15" spans="1:16" x14ac:dyDescent="0.35">
      <c r="A15" s="2" t="s">
        <v>565</v>
      </c>
      <c r="B15" s="9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 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 s="6">
        <f>_xlfn.XLOOKUP(D15,products!$A$1:$A$49,products!$D$1:$D$49,,0)</f>
        <v>2.5</v>
      </c>
      <c r="L15" s="7">
        <f>_xlfn.XLOOKUP(D15,products!$A$1:$A$49,products!$E$1:$E$49,,0)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_xlfn.XLOOKUP(C15,customers!$A$1:$A$1001,customers!$I$1:$I$1001,,0)</f>
        <v>No</v>
      </c>
    </row>
    <row r="16" spans="1:16" x14ac:dyDescent="0.35">
      <c r="A16" s="2" t="s">
        <v>570</v>
      </c>
      <c r="B16" s="9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 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 s="6">
        <f>_xlfn.XLOOKUP(D16,products!$A$1:$A$49,products!$D$1:$D$49,,0)</f>
        <v>0.2</v>
      </c>
      <c r="L16" s="7">
        <f>_xlfn.XLOOKUP(D16,products!$A$1:$A$49,products!$E$1:$E$49,,0)</f>
        <v>3.8849999999999998</v>
      </c>
      <c r="M16" s="8">
        <f t="shared" si="0"/>
        <v>11.654999999999999</v>
      </c>
      <c r="N16" t="str">
        <f t="shared" si="1"/>
        <v>Libero</v>
      </c>
      <c r="O16" t="str">
        <f t="shared" si="2"/>
        <v>Dark</v>
      </c>
      <c r="P16" t="str">
        <f>_xlfn.XLOOKUP(C16,customers!$A$1:$A$1001,customers!$I$1:$I$1001,,0)</f>
        <v>Yes</v>
      </c>
    </row>
    <row r="17" spans="1:16" x14ac:dyDescent="0.35">
      <c r="A17" s="2" t="s">
        <v>576</v>
      </c>
      <c r="B17" s="9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 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 s="6">
        <f>_xlfn.XLOOKUP(D17,products!$A$1:$A$49,products!$D$1:$D$49,,0)</f>
        <v>2.5</v>
      </c>
      <c r="L17" s="7">
        <f>_xlfn.XLOOKUP(D17,products!$A$1:$A$49,products!$E$1:$E$49,,0)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_xlfn.XLOOKUP(C17,customers!$A$1:$A$1001,customers!$I$1:$I$1001,,0)</f>
        <v>No</v>
      </c>
    </row>
    <row r="18" spans="1:16" x14ac:dyDescent="0.35">
      <c r="A18" s="2" t="s">
        <v>581</v>
      </c>
      <c r="B18" s="9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 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 s="6">
        <f>_xlfn.XLOOKUP(D18,products!$A$1:$A$49,products!$D$1:$D$49,,0)</f>
        <v>0.2</v>
      </c>
      <c r="L18" s="7">
        <f>_xlfn.XLOOKUP(D18,products!$A$1:$A$49,products!$E$1:$E$49,,0)</f>
        <v>3.375</v>
      </c>
      <c r="M18" s="8">
        <f t="shared" si="0"/>
        <v>20.25</v>
      </c>
      <c r="N18" t="str">
        <f t="shared" si="1"/>
        <v>Arabic</v>
      </c>
      <c r="O18" t="str">
        <f t="shared" si="2"/>
        <v>Medium</v>
      </c>
      <c r="P18" t="str">
        <f>_xlfn.XLOOKUP(C18,customers!$A$1:$A$1001,customers!$I$1:$I$1001,,0)</f>
        <v>No</v>
      </c>
    </row>
    <row r="19" spans="1:16" x14ac:dyDescent="0.35">
      <c r="A19" s="2" t="s">
        <v>587</v>
      </c>
      <c r="B19" s="9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 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 s="6">
        <f>_xlfn.XLOOKUP(D19,products!$A$1:$A$49,products!$D$1:$D$49,,0)</f>
        <v>1</v>
      </c>
      <c r="L19" s="7">
        <f>_xlfn.XLOOKUP(D19,products!$A$1:$A$49,products!$E$1:$E$49,,0)</f>
        <v>12.95</v>
      </c>
      <c r="M19" s="8">
        <f t="shared" si="0"/>
        <v>77.699999999999989</v>
      </c>
      <c r="N19" t="str">
        <f t="shared" si="1"/>
        <v>Arabic</v>
      </c>
      <c r="O19" t="str">
        <f t="shared" si="2"/>
        <v>Light</v>
      </c>
      <c r="P19" t="str">
        <f>_xlfn.XLOOKUP(C19,customers!$A$1:$A$1001,customers!$I$1:$I$1001,,0)</f>
        <v>No</v>
      </c>
    </row>
    <row r="20" spans="1:16" x14ac:dyDescent="0.35">
      <c r="A20" s="2" t="s">
        <v>593</v>
      </c>
      <c r="B20" s="9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 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 s="6">
        <f>_xlfn.XLOOKUP(D20,products!$A$1:$A$49,products!$D$1:$D$49,,0)</f>
        <v>2.5</v>
      </c>
      <c r="L20" s="7">
        <f>_xlfn.XLOOKUP(D20,products!$A$1:$A$49,products!$E$1:$E$49,,0)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_xlfn.XLOOKUP(C20,customers!$A$1:$A$1001,customers!$I$1:$I$1001,,0)</f>
        <v>Yes</v>
      </c>
    </row>
    <row r="21" spans="1:16" x14ac:dyDescent="0.35">
      <c r="A21" s="2" t="s">
        <v>598</v>
      </c>
      <c r="B21" s="9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 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 s="6">
        <f>_xlfn.XLOOKUP(D21,products!$A$1:$A$49,products!$D$1:$D$49,,0)</f>
        <v>0.2</v>
      </c>
      <c r="L21" s="7">
        <f>_xlfn.XLOOKUP(D21,products!$A$1:$A$49,products!$E$1:$E$49,,0)</f>
        <v>3.375</v>
      </c>
      <c r="M21" s="8">
        <f t="shared" si="0"/>
        <v>16.875</v>
      </c>
      <c r="N21" t="str">
        <f t="shared" si="1"/>
        <v>Arabic</v>
      </c>
      <c r="O21" t="str">
        <f t="shared" si="2"/>
        <v>Medium</v>
      </c>
      <c r="P21" t="str">
        <f>_xlfn.XLOOKUP(C21,customers!$A$1:$A$1001,customers!$I$1:$I$1001,,0)</f>
        <v>Yes</v>
      </c>
    </row>
    <row r="22" spans="1:16" x14ac:dyDescent="0.35">
      <c r="A22" s="2" t="s">
        <v>598</v>
      </c>
      <c r="B22" s="9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 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 s="6">
        <f>_xlfn.XLOOKUP(D22,products!$A$1:$A$49,products!$D$1:$D$49,,0)</f>
        <v>0.2</v>
      </c>
      <c r="L22" s="7">
        <f>_xlfn.XLOOKUP(D22,products!$A$1:$A$49,products!$E$1:$E$49,,0)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_xlfn.XLOOKUP(C22,customers!$A$1:$A$1001,customers!$I$1:$I$1001,,0)</f>
        <v>Yes</v>
      </c>
    </row>
    <row r="23" spans="1:16" x14ac:dyDescent="0.35">
      <c r="A23" s="2" t="s">
        <v>608</v>
      </c>
      <c r="B23" s="9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 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 s="6">
        <f>_xlfn.XLOOKUP(D23,products!$A$1:$A$49,products!$D$1:$D$49,,0)</f>
        <v>0.2</v>
      </c>
      <c r="L23" s="7">
        <f>_xlfn.XLOOKUP(D23,products!$A$1:$A$49,products!$E$1:$E$49,,0)</f>
        <v>2.9849999999999999</v>
      </c>
      <c r="M23" s="8">
        <f t="shared" si="0"/>
        <v>17.91</v>
      </c>
      <c r="N23" t="str">
        <f t="shared" si="1"/>
        <v>Arabic</v>
      </c>
      <c r="O23" t="str">
        <f t="shared" si="2"/>
        <v>Dark</v>
      </c>
      <c r="P23" t="str">
        <f>_xlfn.XLOOKUP(C23,customers!$A$1:$A$1001,customers!$I$1:$I$1001,,0)</f>
        <v>No</v>
      </c>
    </row>
    <row r="24" spans="1:16" x14ac:dyDescent="0.35">
      <c r="A24" s="2" t="s">
        <v>614</v>
      </c>
      <c r="B24" s="9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 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 s="6">
        <f>_xlfn.XLOOKUP(D24,products!$A$1:$A$49,products!$D$1:$D$49,,0)</f>
        <v>2.5</v>
      </c>
      <c r="L24" s="7">
        <f>_xlfn.XLOOKUP(D24,products!$A$1:$A$49,products!$E$1:$E$49,,0)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_xlfn.XLOOKUP(C24,customers!$A$1:$A$1001,customers!$I$1:$I$1001,,0)</f>
        <v>Yes</v>
      </c>
    </row>
    <row r="25" spans="1:16" x14ac:dyDescent="0.35">
      <c r="A25" s="2" t="s">
        <v>620</v>
      </c>
      <c r="B25" s="9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 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 s="6">
        <f>_xlfn.XLOOKUP(D25,products!$A$1:$A$49,products!$D$1:$D$49,,0)</f>
        <v>0.2</v>
      </c>
      <c r="L25" s="7">
        <f>_xlfn.XLOOKUP(D25,products!$A$1:$A$49,products!$E$1:$E$49,,0)</f>
        <v>2.9849999999999999</v>
      </c>
      <c r="M25" s="8">
        <f t="shared" si="0"/>
        <v>11.94</v>
      </c>
      <c r="N25" t="str">
        <f t="shared" si="1"/>
        <v>Arabic</v>
      </c>
      <c r="O25" t="str">
        <f t="shared" si="2"/>
        <v>Dark</v>
      </c>
      <c r="P25" t="str">
        <f>_xlfn.XLOOKUP(C25,customers!$A$1:$A$1001,customers!$I$1:$I$1001,,0)</f>
        <v>Yes</v>
      </c>
    </row>
    <row r="26" spans="1:16" x14ac:dyDescent="0.35">
      <c r="A26" s="2" t="s">
        <v>626</v>
      </c>
      <c r="B26" s="9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 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 s="6">
        <f>_xlfn.XLOOKUP(D26,products!$A$1:$A$49,products!$D$1:$D$49,,0)</f>
        <v>1</v>
      </c>
      <c r="L26" s="7">
        <f>_xlfn.XLOOKUP(D26,products!$A$1:$A$49,products!$E$1:$E$49,,0)</f>
        <v>11.25</v>
      </c>
      <c r="M26" s="8">
        <f t="shared" si="0"/>
        <v>11.25</v>
      </c>
      <c r="N26" t="str">
        <f t="shared" si="1"/>
        <v>Arabic</v>
      </c>
      <c r="O26" t="str">
        <f t="shared" si="2"/>
        <v>Medium</v>
      </c>
      <c r="P26" t="str">
        <f>_xlfn.XLOOKUP(C26,customers!$A$1:$A$1001,customers!$I$1:$I$1001,,0)</f>
        <v>No</v>
      </c>
    </row>
    <row r="27" spans="1:16" x14ac:dyDescent="0.35">
      <c r="A27" s="2" t="s">
        <v>632</v>
      </c>
      <c r="B27" s="9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 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 s="6">
        <f>_xlfn.XLOOKUP(D27,products!$A$1:$A$49,products!$D$1:$D$49,,0)</f>
        <v>0.2</v>
      </c>
      <c r="L27" s="7">
        <f>_xlfn.XLOOKUP(D27,products!$A$1:$A$49,products!$E$1:$E$49,,0)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_xlfn.XLOOKUP(C27,customers!$A$1:$A$1001,customers!$I$1:$I$1001,,0)</f>
        <v>Yes</v>
      </c>
    </row>
    <row r="28" spans="1:16" x14ac:dyDescent="0.35">
      <c r="A28" s="2" t="s">
        <v>637</v>
      </c>
      <c r="B28" s="9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 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 s="6">
        <f>_xlfn.XLOOKUP(D28,products!$A$1:$A$49,products!$D$1:$D$49,,0)</f>
        <v>0.5</v>
      </c>
      <c r="L28" s="7">
        <f>_xlfn.XLOOKUP(D28,products!$A$1:$A$49,products!$E$1:$E$49,,0)</f>
        <v>6.75</v>
      </c>
      <c r="M28" s="8">
        <f t="shared" si="0"/>
        <v>27</v>
      </c>
      <c r="N28" t="str">
        <f t="shared" si="1"/>
        <v>Arabic</v>
      </c>
      <c r="O28" t="str">
        <f t="shared" si="2"/>
        <v>Medium</v>
      </c>
      <c r="P28" t="str">
        <f>_xlfn.XLOOKUP(C28,customers!$A$1:$A$1001,customers!$I$1:$I$1001,,0)</f>
        <v>Yes</v>
      </c>
    </row>
    <row r="29" spans="1:16" x14ac:dyDescent="0.35">
      <c r="A29" s="2" t="s">
        <v>643</v>
      </c>
      <c r="B29" s="9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 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 s="6">
        <f>_xlfn.XLOOKUP(D29,products!$A$1:$A$49,products!$D$1:$D$49,,0)</f>
        <v>0.2</v>
      </c>
      <c r="L29" s="7">
        <f>_xlfn.XLOOKUP(D29,products!$A$1:$A$49,products!$E$1:$E$49,,0)</f>
        <v>3.375</v>
      </c>
      <c r="M29" s="8">
        <f t="shared" si="0"/>
        <v>16.875</v>
      </c>
      <c r="N29" t="str">
        <f t="shared" si="1"/>
        <v>Arabic</v>
      </c>
      <c r="O29" t="str">
        <f t="shared" si="2"/>
        <v>Medium</v>
      </c>
      <c r="P29" t="str">
        <f>_xlfn.XLOOKUP(C29,customers!$A$1:$A$1001,customers!$I$1:$I$1001,,0)</f>
        <v>No</v>
      </c>
    </row>
    <row r="30" spans="1:16" x14ac:dyDescent="0.35">
      <c r="A30" s="2" t="s">
        <v>649</v>
      </c>
      <c r="B30" s="9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 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 s="6">
        <f>_xlfn.XLOOKUP(D30,products!$A$1:$A$49,products!$D$1:$D$49,,0)</f>
        <v>0.5</v>
      </c>
      <c r="L30" s="7">
        <f>_xlfn.XLOOKUP(D30,products!$A$1:$A$49,products!$E$1:$E$49,,0)</f>
        <v>5.97</v>
      </c>
      <c r="M30" s="8">
        <f t="shared" si="0"/>
        <v>17.91</v>
      </c>
      <c r="N30" t="str">
        <f t="shared" si="1"/>
        <v>Arabic</v>
      </c>
      <c r="O30" t="str">
        <f t="shared" si="2"/>
        <v>Dark</v>
      </c>
      <c r="P30" t="str">
        <f>_xlfn.XLOOKUP(C30,customers!$A$1:$A$1001,customers!$I$1:$I$1001,,0)</f>
        <v>No</v>
      </c>
    </row>
    <row r="31" spans="1:16" x14ac:dyDescent="0.35">
      <c r="A31" s="2" t="s">
        <v>655</v>
      </c>
      <c r="B31" s="9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 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 s="6">
        <f>_xlfn.XLOOKUP(D31,products!$A$1:$A$49,products!$D$1:$D$49,,0)</f>
        <v>1</v>
      </c>
      <c r="L31" s="7">
        <f>_xlfn.XLOOKUP(D31,products!$A$1:$A$49,products!$E$1:$E$49,,0)</f>
        <v>9.9499999999999993</v>
      </c>
      <c r="M31" s="8">
        <f t="shared" si="0"/>
        <v>39.799999999999997</v>
      </c>
      <c r="N31" t="str">
        <f t="shared" si="1"/>
        <v>Arabic</v>
      </c>
      <c r="O31" t="str">
        <f t="shared" si="2"/>
        <v>Dark</v>
      </c>
      <c r="P31" t="str">
        <f>_xlfn.XLOOKUP(C31,customers!$A$1:$A$1001,customers!$I$1:$I$1001,,0)</f>
        <v>Yes</v>
      </c>
    </row>
    <row r="32" spans="1:16" x14ac:dyDescent="0.35">
      <c r="A32" s="2" t="s">
        <v>661</v>
      </c>
      <c r="B32" s="9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 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 s="6">
        <f>_xlfn.XLOOKUP(D32,products!$A$1:$A$49,products!$D$1:$D$49,,0)</f>
        <v>0.2</v>
      </c>
      <c r="L32" s="7">
        <f>_xlfn.XLOOKUP(D32,products!$A$1:$A$49,products!$E$1:$E$49,,0)</f>
        <v>4.3650000000000002</v>
      </c>
      <c r="M32" s="8">
        <f t="shared" si="0"/>
        <v>21.825000000000003</v>
      </c>
      <c r="N32" t="str">
        <f t="shared" si="1"/>
        <v>Libero</v>
      </c>
      <c r="O32" t="str">
        <f t="shared" si="2"/>
        <v>Medium</v>
      </c>
      <c r="P32" t="str">
        <f>_xlfn.XLOOKUP(C32,customers!$A$1:$A$1001,customers!$I$1:$I$1001,,0)</f>
        <v>No</v>
      </c>
    </row>
    <row r="33" spans="1:16" x14ac:dyDescent="0.35">
      <c r="A33" s="2" t="s">
        <v>661</v>
      </c>
      <c r="B33" s="9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 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 s="6">
        <f>_xlfn.XLOOKUP(D33,products!$A$1:$A$49,products!$D$1:$D$49,,0)</f>
        <v>0.5</v>
      </c>
      <c r="L33" s="7">
        <f>_xlfn.XLOOKUP(D33,products!$A$1:$A$49,products!$E$1:$E$49,,0)</f>
        <v>5.97</v>
      </c>
      <c r="M33" s="8">
        <f t="shared" si="0"/>
        <v>35.82</v>
      </c>
      <c r="N33" t="str">
        <f t="shared" si="1"/>
        <v>Arabic</v>
      </c>
      <c r="O33" t="str">
        <f t="shared" si="2"/>
        <v>Dark</v>
      </c>
      <c r="P33" t="str">
        <f>_xlfn.XLOOKUP(C33,customers!$A$1:$A$1001,customers!$I$1:$I$1001,,0)</f>
        <v>No</v>
      </c>
    </row>
    <row r="34" spans="1:16" x14ac:dyDescent="0.35">
      <c r="A34" s="2" t="s">
        <v>661</v>
      </c>
      <c r="B34" s="9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 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 s="6">
        <f>_xlfn.XLOOKUP(D34,products!$A$1:$A$49,products!$D$1:$D$49,,0)</f>
        <v>0.5</v>
      </c>
      <c r="L34" s="7">
        <f>_xlfn.XLOOKUP(D34,products!$A$1:$A$49,products!$E$1:$E$49,,0)</f>
        <v>8.73</v>
      </c>
      <c r="M34" s="8">
        <f t="shared" si="0"/>
        <v>52.38</v>
      </c>
      <c r="N34" t="str">
        <f t="shared" si="1"/>
        <v>Libero</v>
      </c>
      <c r="O34" t="str">
        <f t="shared" si="2"/>
        <v>Medium</v>
      </c>
      <c r="P34" t="str">
        <f>_xlfn.XLOOKUP(C34,customers!$A$1:$A$1001,customers!$I$1:$I$1001,,0)</f>
        <v>No</v>
      </c>
    </row>
    <row r="35" spans="1:16" x14ac:dyDescent="0.35">
      <c r="A35" s="2" t="s">
        <v>676</v>
      </c>
      <c r="B35" s="9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 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 s="6">
        <f>_xlfn.XLOOKUP(D35,products!$A$1:$A$49,products!$D$1:$D$49,,0)</f>
        <v>0.2</v>
      </c>
      <c r="L35" s="7">
        <f>_xlfn.XLOOKUP(D35,products!$A$1:$A$49,products!$E$1:$E$49,,0)</f>
        <v>4.7549999999999999</v>
      </c>
      <c r="M35" s="8">
        <f t="shared" si="0"/>
        <v>23.774999999999999</v>
      </c>
      <c r="N35" t="str">
        <f t="shared" si="1"/>
        <v>Libero</v>
      </c>
      <c r="O35" t="str">
        <f t="shared" si="2"/>
        <v>Light</v>
      </c>
      <c r="P35" t="str">
        <f>_xlfn.XLOOKUP(C35,customers!$A$1:$A$1001,customers!$I$1:$I$1001,,0)</f>
        <v>No</v>
      </c>
    </row>
    <row r="36" spans="1:16" x14ac:dyDescent="0.35">
      <c r="A36" s="2" t="s">
        <v>681</v>
      </c>
      <c r="B36" s="9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 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 s="6">
        <f>_xlfn.XLOOKUP(D36,products!$A$1:$A$49,products!$D$1:$D$49,,0)</f>
        <v>0.5</v>
      </c>
      <c r="L36" s="7">
        <f>_xlfn.XLOOKUP(D36,products!$A$1:$A$49,products!$E$1:$E$49,,0)</f>
        <v>9.51</v>
      </c>
      <c r="M36" s="8">
        <f t="shared" si="0"/>
        <v>57.06</v>
      </c>
      <c r="N36" t="str">
        <f t="shared" si="1"/>
        <v>Libero</v>
      </c>
      <c r="O36" t="str">
        <f t="shared" si="2"/>
        <v>Light</v>
      </c>
      <c r="P36" t="str">
        <f>_xlfn.XLOOKUP(C36,customers!$A$1:$A$1001,customers!$I$1:$I$1001,,0)</f>
        <v>Yes</v>
      </c>
    </row>
    <row r="37" spans="1:16" x14ac:dyDescent="0.35">
      <c r="A37" s="2" t="s">
        <v>687</v>
      </c>
      <c r="B37" s="9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 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 s="6">
        <f>_xlfn.XLOOKUP(D37,products!$A$1:$A$49,products!$D$1:$D$49,,0)</f>
        <v>0.5</v>
      </c>
      <c r="L37" s="7">
        <f>_xlfn.XLOOKUP(D37,products!$A$1:$A$49,products!$E$1:$E$49,,0)</f>
        <v>5.97</v>
      </c>
      <c r="M37" s="8">
        <f t="shared" si="0"/>
        <v>35.82</v>
      </c>
      <c r="N37" t="str">
        <f t="shared" si="1"/>
        <v>Arabic</v>
      </c>
      <c r="O37" t="str">
        <f t="shared" si="2"/>
        <v>Dark</v>
      </c>
      <c r="P37" t="str">
        <f>_xlfn.XLOOKUP(C37,customers!$A$1:$A$1001,customers!$I$1:$I$1001,,0)</f>
        <v>No</v>
      </c>
    </row>
    <row r="38" spans="1:16" x14ac:dyDescent="0.35">
      <c r="A38" s="2" t="s">
        <v>693</v>
      </c>
      <c r="B38" s="9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 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 s="6">
        <f>_xlfn.XLOOKUP(D38,products!$A$1:$A$49,products!$D$1:$D$49,,0)</f>
        <v>0.2</v>
      </c>
      <c r="L38" s="7">
        <f>_xlfn.XLOOKUP(D38,products!$A$1:$A$49,products!$E$1:$E$49,,0)</f>
        <v>4.3650000000000002</v>
      </c>
      <c r="M38" s="8">
        <f t="shared" si="0"/>
        <v>8.73</v>
      </c>
      <c r="N38" t="str">
        <f t="shared" si="1"/>
        <v>Libero</v>
      </c>
      <c r="O38" t="str">
        <f t="shared" si="2"/>
        <v>Medium</v>
      </c>
      <c r="P38" t="str">
        <f>_xlfn.XLOOKUP(C38,customers!$A$1:$A$1001,customers!$I$1:$I$1001,,0)</f>
        <v>No</v>
      </c>
    </row>
    <row r="39" spans="1:16" x14ac:dyDescent="0.35">
      <c r="A39" s="2" t="s">
        <v>699</v>
      </c>
      <c r="B39" s="9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 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 s="6">
        <f>_xlfn.XLOOKUP(D39,products!$A$1:$A$49,products!$D$1:$D$49,,0)</f>
        <v>0.5</v>
      </c>
      <c r="L39" s="7">
        <f>_xlfn.XLOOKUP(D39,products!$A$1:$A$49,products!$E$1:$E$49,,0)</f>
        <v>9.51</v>
      </c>
      <c r="M39" s="8">
        <f t="shared" si="0"/>
        <v>28.53</v>
      </c>
      <c r="N39" t="str">
        <f t="shared" si="1"/>
        <v>Libero</v>
      </c>
      <c r="O39" t="str">
        <f t="shared" si="2"/>
        <v>Light</v>
      </c>
      <c r="P39" t="str">
        <f>_xlfn.XLOOKUP(C39,customers!$A$1:$A$1001,customers!$I$1:$I$1001,,0)</f>
        <v>No</v>
      </c>
    </row>
    <row r="40" spans="1:16" x14ac:dyDescent="0.35">
      <c r="A40" s="2" t="s">
        <v>705</v>
      </c>
      <c r="B40" s="9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 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 s="6">
        <f>_xlfn.XLOOKUP(D40,products!$A$1:$A$49,products!$D$1:$D$49,,0)</f>
        <v>2.5</v>
      </c>
      <c r="L40" s="7">
        <f>_xlfn.XLOOKUP(D40,products!$A$1:$A$49,products!$E$1:$E$49,,0)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_xlfn.XLOOKUP(C40,customers!$A$1:$A$1001,customers!$I$1:$I$1001,,0)</f>
        <v>No</v>
      </c>
    </row>
    <row r="41" spans="1:16" x14ac:dyDescent="0.35">
      <c r="A41" s="2" t="s">
        <v>711</v>
      </c>
      <c r="B41" s="9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 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 s="6">
        <f>_xlfn.XLOOKUP(D41,products!$A$1:$A$49,products!$D$1:$D$49,,0)</f>
        <v>1</v>
      </c>
      <c r="L41" s="7">
        <f>_xlfn.XLOOKUP(D41,products!$A$1:$A$49,products!$E$1:$E$49,,0)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_xlfn.XLOOKUP(C41,customers!$A$1:$A$1001,customers!$I$1:$I$1001,,0)</f>
        <v>Yes</v>
      </c>
    </row>
    <row r="42" spans="1:16" x14ac:dyDescent="0.35">
      <c r="A42" s="2" t="s">
        <v>715</v>
      </c>
      <c r="B42" s="9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 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 s="6">
        <f>_xlfn.XLOOKUP(D42,products!$A$1:$A$49,products!$D$1:$D$49,,0)</f>
        <v>1</v>
      </c>
      <c r="L42" s="7">
        <f>_xlfn.XLOOKUP(D42,products!$A$1:$A$49,products!$E$1:$E$49,,0)</f>
        <v>14.55</v>
      </c>
      <c r="M42" s="8">
        <f t="shared" si="0"/>
        <v>43.650000000000006</v>
      </c>
      <c r="N42" t="str">
        <f t="shared" si="1"/>
        <v>Libero</v>
      </c>
      <c r="O42" t="str">
        <f t="shared" si="2"/>
        <v>Medium</v>
      </c>
      <c r="P42" t="str">
        <f>_xlfn.XLOOKUP(C42,customers!$A$1:$A$1001,customers!$I$1:$I$1001,,0)</f>
        <v>No</v>
      </c>
    </row>
    <row r="43" spans="1:16" x14ac:dyDescent="0.35">
      <c r="A43" s="2" t="s">
        <v>720</v>
      </c>
      <c r="B43" s="9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 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 s="6">
        <f>_xlfn.XLOOKUP(D43,products!$A$1:$A$49,products!$D$1:$D$49,,0)</f>
        <v>0.2</v>
      </c>
      <c r="L43" s="7">
        <f>_xlfn.XLOOKUP(D43,products!$A$1:$A$49,products!$E$1:$E$49,,0)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_xlfn.XLOOKUP(C43,customers!$A$1:$A$1001,customers!$I$1:$I$1001,,0)</f>
        <v>Yes</v>
      </c>
    </row>
    <row r="44" spans="1:16" x14ac:dyDescent="0.35">
      <c r="A44" s="2" t="s">
        <v>726</v>
      </c>
      <c r="B44" s="9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 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 s="6">
        <f>_xlfn.XLOOKUP(D44,products!$A$1:$A$49,products!$D$1:$D$49,,0)</f>
        <v>0.2</v>
      </c>
      <c r="L44" s="7">
        <f>_xlfn.XLOOKUP(D44,products!$A$1:$A$49,products!$E$1:$E$49,,0)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_xlfn.XLOOKUP(C44,customers!$A$1:$A$1001,customers!$I$1:$I$1001,,0)</f>
        <v>Yes</v>
      </c>
    </row>
    <row r="45" spans="1:16" x14ac:dyDescent="0.35">
      <c r="A45" s="2" t="s">
        <v>733</v>
      </c>
      <c r="B45" s="9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 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 s="6">
        <f>_xlfn.XLOOKUP(D45,products!$A$1:$A$49,products!$D$1:$D$49,,0)</f>
        <v>2.5</v>
      </c>
      <c r="L45" s="7">
        <f>_xlfn.XLOOKUP(D45,products!$A$1:$A$49,products!$E$1:$E$49,,0)</f>
        <v>36.454999999999998</v>
      </c>
      <c r="M45" s="8">
        <f t="shared" si="0"/>
        <v>72.91</v>
      </c>
      <c r="N45" t="str">
        <f t="shared" si="1"/>
        <v>Libero</v>
      </c>
      <c r="O45" t="str">
        <f t="shared" si="2"/>
        <v>Light</v>
      </c>
      <c r="P45" t="str">
        <f>_xlfn.XLOOKUP(C45,customers!$A$1:$A$1001,customers!$I$1:$I$1001,,0)</f>
        <v>No</v>
      </c>
    </row>
    <row r="46" spans="1:16" x14ac:dyDescent="0.35">
      <c r="A46" s="2" t="s">
        <v>738</v>
      </c>
      <c r="B46" s="9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 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 s="6">
        <f>_xlfn.XLOOKUP(D46,products!$A$1:$A$49,products!$D$1:$D$49,,0)</f>
        <v>0.5</v>
      </c>
      <c r="L46" s="7">
        <f>_xlfn.XLOOKUP(D46,products!$A$1:$A$49,products!$E$1:$E$49,,0)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_xlfn.XLOOKUP(C46,customers!$A$1:$A$1001,customers!$I$1:$I$1001,,0)</f>
        <v>Yes</v>
      </c>
    </row>
    <row r="47" spans="1:16" x14ac:dyDescent="0.35">
      <c r="A47" s="2" t="s">
        <v>744</v>
      </c>
      <c r="B47" s="9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 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 s="6">
        <f>_xlfn.XLOOKUP(D47,products!$A$1:$A$49,products!$D$1:$D$49,,0)</f>
        <v>2.5</v>
      </c>
      <c r="L47" s="7">
        <f>_xlfn.XLOOKUP(D47,products!$A$1:$A$49,products!$E$1:$E$49,,0)</f>
        <v>29.784999999999997</v>
      </c>
      <c r="M47" s="8">
        <f t="shared" si="0"/>
        <v>178.70999999999998</v>
      </c>
      <c r="N47" t="str">
        <f t="shared" si="1"/>
        <v>Libero</v>
      </c>
      <c r="O47" t="str">
        <f t="shared" si="2"/>
        <v>Dark</v>
      </c>
      <c r="P47" t="str">
        <f>_xlfn.XLOOKUP(C47,customers!$A$1:$A$1001,customers!$I$1:$I$1001,,0)</f>
        <v>No</v>
      </c>
    </row>
    <row r="48" spans="1:16" x14ac:dyDescent="0.35">
      <c r="A48" s="2" t="s">
        <v>750</v>
      </c>
      <c r="B48" s="9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 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 s="6">
        <f>_xlfn.XLOOKUP(D48,products!$A$1:$A$49,products!$D$1:$D$49,,0)</f>
        <v>2.5</v>
      </c>
      <c r="L48" s="7">
        <f>_xlfn.XLOOKUP(D48,products!$A$1:$A$49,products!$E$1:$E$49,,0)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_xlfn.XLOOKUP(C48,customers!$A$1:$A$1001,customers!$I$1:$I$1001,,0)</f>
        <v>Yes</v>
      </c>
    </row>
    <row r="49" spans="1:16" x14ac:dyDescent="0.35">
      <c r="A49" s="2" t="s">
        <v>755</v>
      </c>
      <c r="B49" s="9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 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 s="6">
        <f>_xlfn.XLOOKUP(D49,products!$A$1:$A$49,products!$D$1:$D$49,,0)</f>
        <v>0.2</v>
      </c>
      <c r="L49" s="7">
        <f>_xlfn.XLOOKUP(D49,products!$A$1:$A$49,products!$E$1:$E$49,,0)</f>
        <v>3.8849999999999998</v>
      </c>
      <c r="M49" s="8">
        <f t="shared" si="0"/>
        <v>7.77</v>
      </c>
      <c r="N49" t="str">
        <f t="shared" si="1"/>
        <v>Arabic</v>
      </c>
      <c r="O49" t="str">
        <f t="shared" si="2"/>
        <v>Light</v>
      </c>
      <c r="P49" t="str">
        <f>_xlfn.XLOOKUP(C49,customers!$A$1:$A$1001,customers!$I$1:$I$1001,,0)</f>
        <v>Yes</v>
      </c>
    </row>
    <row r="50" spans="1:16" x14ac:dyDescent="0.35">
      <c r="A50" s="2" t="s">
        <v>761</v>
      </c>
      <c r="B50" s="9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 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 s="6">
        <f>_xlfn.XLOOKUP(D50,products!$A$1:$A$49,products!$D$1:$D$49,,0)</f>
        <v>2.5</v>
      </c>
      <c r="L50" s="7">
        <f>_xlfn.XLOOKUP(D50,products!$A$1:$A$49,products!$E$1:$E$49,,0)</f>
        <v>22.884999999999998</v>
      </c>
      <c r="M50" s="8">
        <f t="shared" si="0"/>
        <v>91.539999999999992</v>
      </c>
      <c r="N50" t="str">
        <f t="shared" si="1"/>
        <v>Arabic</v>
      </c>
      <c r="O50" t="str">
        <f t="shared" si="2"/>
        <v>Dark</v>
      </c>
      <c r="P50" t="str">
        <f>_xlfn.XLOOKUP(C50,customers!$A$1:$A$1001,customers!$I$1:$I$1001,,0)</f>
        <v>No</v>
      </c>
    </row>
    <row r="51" spans="1:16" x14ac:dyDescent="0.35">
      <c r="A51" s="2" t="s">
        <v>766</v>
      </c>
      <c r="B51" s="9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 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 s="6">
        <f>_xlfn.XLOOKUP(D51,products!$A$1:$A$49,products!$D$1:$D$49,,0)</f>
        <v>1</v>
      </c>
      <c r="L51" s="7">
        <f>_xlfn.XLOOKUP(D51,products!$A$1:$A$49,products!$E$1:$E$49,,0)</f>
        <v>12.95</v>
      </c>
      <c r="M51" s="8">
        <f t="shared" si="0"/>
        <v>38.849999999999994</v>
      </c>
      <c r="N51" t="str">
        <f t="shared" si="1"/>
        <v>Arabic</v>
      </c>
      <c r="O51" t="str">
        <f t="shared" si="2"/>
        <v>Light</v>
      </c>
      <c r="P51" t="str">
        <f>_xlfn.XLOOKUP(C51,customers!$A$1:$A$1001,customers!$I$1:$I$1001,,0)</f>
        <v>No</v>
      </c>
    </row>
    <row r="52" spans="1:16" x14ac:dyDescent="0.35">
      <c r="A52" s="2" t="s">
        <v>772</v>
      </c>
      <c r="B52" s="9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 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 s="6">
        <f>_xlfn.XLOOKUP(D52,products!$A$1:$A$49,products!$D$1:$D$49,,0)</f>
        <v>0.5</v>
      </c>
      <c r="L52" s="7">
        <f>_xlfn.XLOOKUP(D52,products!$A$1:$A$49,products!$E$1:$E$49,,0)</f>
        <v>7.77</v>
      </c>
      <c r="M52" s="8">
        <f t="shared" si="0"/>
        <v>15.54</v>
      </c>
      <c r="N52" t="str">
        <f t="shared" si="1"/>
        <v>Libero</v>
      </c>
      <c r="O52" t="str">
        <f t="shared" si="2"/>
        <v>Dark</v>
      </c>
      <c r="P52" t="str">
        <f>_xlfn.XLOOKUP(C52,customers!$A$1:$A$1001,customers!$I$1:$I$1001,,0)</f>
        <v>No</v>
      </c>
    </row>
    <row r="53" spans="1:16" x14ac:dyDescent="0.35">
      <c r="A53" s="2" t="s">
        <v>778</v>
      </c>
      <c r="B53" s="9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 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 s="6">
        <f>_xlfn.XLOOKUP(D53,products!$A$1:$A$49,products!$D$1:$D$49,,0)</f>
        <v>2.5</v>
      </c>
      <c r="L53" s="7">
        <f>_xlfn.XLOOKUP(D53,products!$A$1:$A$49,products!$E$1:$E$49,,0)</f>
        <v>36.454999999999998</v>
      </c>
      <c r="M53" s="8">
        <f t="shared" si="0"/>
        <v>145.82</v>
      </c>
      <c r="N53" t="str">
        <f t="shared" si="1"/>
        <v>Libero</v>
      </c>
      <c r="O53" t="str">
        <f t="shared" si="2"/>
        <v>Light</v>
      </c>
      <c r="P53" t="str">
        <f>_xlfn.XLOOKUP(C53,customers!$A$1:$A$1001,customers!$I$1:$I$1001,,0)</f>
        <v>Yes</v>
      </c>
    </row>
    <row r="54" spans="1:16" x14ac:dyDescent="0.35">
      <c r="A54" s="2" t="s">
        <v>784</v>
      </c>
      <c r="B54" s="9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 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 s="6">
        <f>_xlfn.XLOOKUP(D54,products!$A$1:$A$49,products!$D$1:$D$49,,0)</f>
        <v>0.5</v>
      </c>
      <c r="L54" s="7">
        <f>_xlfn.XLOOKUP(D54,products!$A$1:$A$49,products!$E$1:$E$49,,0)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_xlfn.XLOOKUP(C54,customers!$A$1:$A$1001,customers!$I$1:$I$1001,,0)</f>
        <v>No</v>
      </c>
    </row>
    <row r="55" spans="1:16" x14ac:dyDescent="0.35">
      <c r="A55" s="2" t="s">
        <v>784</v>
      </c>
      <c r="B55" s="9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 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 s="6">
        <f>_xlfn.XLOOKUP(D55,products!$A$1:$A$49,products!$D$1:$D$49,,0)</f>
        <v>2.5</v>
      </c>
      <c r="L55" s="7">
        <f>_xlfn.XLOOKUP(D55,products!$A$1:$A$49,products!$E$1:$E$49,,0)</f>
        <v>36.454999999999998</v>
      </c>
      <c r="M55" s="8">
        <f t="shared" si="0"/>
        <v>72.91</v>
      </c>
      <c r="N55" t="str">
        <f t="shared" si="1"/>
        <v>Libero</v>
      </c>
      <c r="O55" t="str">
        <f t="shared" si="2"/>
        <v>Light</v>
      </c>
      <c r="P55" t="str">
        <f>_xlfn.XLOOKUP(C55,customers!$A$1:$A$1001,customers!$I$1:$I$1001,,0)</f>
        <v>No</v>
      </c>
    </row>
    <row r="56" spans="1:16" x14ac:dyDescent="0.35">
      <c r="A56" s="2" t="s">
        <v>794</v>
      </c>
      <c r="B56" s="9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 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 s="6">
        <f>_xlfn.XLOOKUP(D56,products!$A$1:$A$49,products!$D$1:$D$49,,0)</f>
        <v>1</v>
      </c>
      <c r="L56" s="7">
        <f>_xlfn.XLOOKUP(D56,products!$A$1:$A$49,products!$E$1:$E$49,,0)</f>
        <v>14.55</v>
      </c>
      <c r="M56" s="8">
        <f t="shared" si="0"/>
        <v>72.75</v>
      </c>
      <c r="N56" t="str">
        <f t="shared" si="1"/>
        <v>Libero</v>
      </c>
      <c r="O56" t="str">
        <f t="shared" si="2"/>
        <v>Medium</v>
      </c>
      <c r="P56" t="str">
        <f>_xlfn.XLOOKUP(C56,customers!$A$1:$A$1001,customers!$I$1:$I$1001,,0)</f>
        <v>No</v>
      </c>
    </row>
    <row r="57" spans="1:16" x14ac:dyDescent="0.35">
      <c r="A57" s="2" t="s">
        <v>800</v>
      </c>
      <c r="B57" s="9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 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 s="6">
        <f>_xlfn.XLOOKUP(D57,products!$A$1:$A$49,products!$D$1:$D$49,,0)</f>
        <v>1</v>
      </c>
      <c r="L57" s="7">
        <f>_xlfn.XLOOKUP(D57,products!$A$1:$A$49,products!$E$1:$E$49,,0)</f>
        <v>15.85</v>
      </c>
      <c r="M57" s="8">
        <f t="shared" si="0"/>
        <v>47.55</v>
      </c>
      <c r="N57" t="str">
        <f t="shared" si="1"/>
        <v>Libero</v>
      </c>
      <c r="O57" t="str">
        <f t="shared" si="2"/>
        <v>Light</v>
      </c>
      <c r="P57" t="str">
        <f>_xlfn.XLOOKUP(C57,customers!$A$1:$A$1001,customers!$I$1:$I$1001,,0)</f>
        <v>No</v>
      </c>
    </row>
    <row r="58" spans="1:16" x14ac:dyDescent="0.35">
      <c r="A58" s="2" t="s">
        <v>805</v>
      </c>
      <c r="B58" s="9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 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 s="6">
        <f>_xlfn.XLOOKUP(D58,products!$A$1:$A$49,products!$D$1:$D$49,,0)</f>
        <v>0.2</v>
      </c>
      <c r="L58" s="7">
        <f>_xlfn.XLOOKUP(D58,products!$A$1:$A$49,products!$E$1:$E$49,,0)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_xlfn.XLOOKUP(C58,customers!$A$1:$A$1001,customers!$I$1:$I$1001,,0)</f>
        <v>Yes</v>
      </c>
    </row>
    <row r="59" spans="1:16" x14ac:dyDescent="0.35">
      <c r="A59" s="2" t="s">
        <v>811</v>
      </c>
      <c r="B59" s="9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 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 s="6">
        <f>_xlfn.XLOOKUP(D59,products!$A$1:$A$49,products!$D$1:$D$49,,0)</f>
        <v>1</v>
      </c>
      <c r="L59" s="7">
        <f>_xlfn.XLOOKUP(D59,products!$A$1:$A$49,products!$E$1:$E$49,,0)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_xlfn.XLOOKUP(C59,customers!$A$1:$A$1001,customers!$I$1:$I$1001,,0)</f>
        <v>No</v>
      </c>
    </row>
    <row r="60" spans="1:16" x14ac:dyDescent="0.35">
      <c r="A60" s="2" t="s">
        <v>817</v>
      </c>
      <c r="B60" s="9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 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 s="6">
        <f>_xlfn.XLOOKUP(D60,products!$A$1:$A$49,products!$D$1:$D$49,,0)</f>
        <v>2.5</v>
      </c>
      <c r="L60" s="7">
        <f>_xlfn.XLOOKUP(D60,products!$A$1:$A$49,products!$E$1:$E$49,,0)</f>
        <v>29.784999999999997</v>
      </c>
      <c r="M60" s="8">
        <f t="shared" si="0"/>
        <v>89.35499999999999</v>
      </c>
      <c r="N60" t="str">
        <f t="shared" si="1"/>
        <v>Libero</v>
      </c>
      <c r="O60" t="str">
        <f t="shared" si="2"/>
        <v>Dark</v>
      </c>
      <c r="P60" t="str">
        <f>_xlfn.XLOOKUP(C60,customers!$A$1:$A$1001,customers!$I$1:$I$1001,,0)</f>
        <v>Yes</v>
      </c>
    </row>
    <row r="61" spans="1:16" x14ac:dyDescent="0.35">
      <c r="A61" s="2" t="s">
        <v>822</v>
      </c>
      <c r="B61" s="9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 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 s="6">
        <f>_xlfn.XLOOKUP(D61,products!$A$1:$A$49,products!$D$1:$D$49,,0)</f>
        <v>0.5</v>
      </c>
      <c r="L61" s="7">
        <f>_xlfn.XLOOKUP(D61,products!$A$1:$A$49,products!$E$1:$E$49,,0)</f>
        <v>8.73</v>
      </c>
      <c r="M61" s="8">
        <f t="shared" si="0"/>
        <v>26.19</v>
      </c>
      <c r="N61" t="str">
        <f t="shared" si="1"/>
        <v>Libero</v>
      </c>
      <c r="O61" t="str">
        <f t="shared" si="2"/>
        <v>Medium</v>
      </c>
      <c r="P61" t="str">
        <f>_xlfn.XLOOKUP(C61,customers!$A$1:$A$1001,customers!$I$1:$I$1001,,0)</f>
        <v>Yes</v>
      </c>
    </row>
    <row r="62" spans="1:16" x14ac:dyDescent="0.35">
      <c r="A62" s="2" t="s">
        <v>827</v>
      </c>
      <c r="B62" s="9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 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 s="6">
        <f>_xlfn.XLOOKUP(D62,products!$A$1:$A$49,products!$D$1:$D$49,,0)</f>
        <v>2.5</v>
      </c>
      <c r="L62" s="7">
        <f>_xlfn.XLOOKUP(D62,products!$A$1:$A$49,products!$E$1:$E$49,,0)</f>
        <v>22.884999999999998</v>
      </c>
      <c r="M62" s="8">
        <f t="shared" si="0"/>
        <v>114.42499999999998</v>
      </c>
      <c r="N62" t="str">
        <f t="shared" si="1"/>
        <v>Arabic</v>
      </c>
      <c r="O62" t="str">
        <f t="shared" si="2"/>
        <v>Dark</v>
      </c>
      <c r="P62" t="str">
        <f>_xlfn.XLOOKUP(C62,customers!$A$1:$A$1001,customers!$I$1:$I$1001,,0)</f>
        <v>No</v>
      </c>
    </row>
    <row r="63" spans="1:16" x14ac:dyDescent="0.35">
      <c r="A63" s="2" t="s">
        <v>833</v>
      </c>
      <c r="B63" s="9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 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 s="6">
        <f>_xlfn.XLOOKUP(D63,products!$A$1:$A$49,products!$D$1:$D$49,,0)</f>
        <v>0.5</v>
      </c>
      <c r="L63" s="7">
        <f>_xlfn.XLOOKUP(D63,products!$A$1:$A$49,products!$E$1:$E$49,,0)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_xlfn.XLOOKUP(C63,customers!$A$1:$A$1001,customers!$I$1:$I$1001,,0)</f>
        <v>Yes</v>
      </c>
    </row>
    <row r="64" spans="1:16" x14ac:dyDescent="0.35">
      <c r="A64" s="2" t="s">
        <v>838</v>
      </c>
      <c r="B64" s="9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 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 s="6">
        <f>_xlfn.XLOOKUP(D64,products!$A$1:$A$49,products!$D$1:$D$49,,0)</f>
        <v>0.2</v>
      </c>
      <c r="L64" s="7">
        <f>_xlfn.XLOOKUP(D64,products!$A$1:$A$49,products!$E$1:$E$49,,0)</f>
        <v>4.7549999999999999</v>
      </c>
      <c r="M64" s="8">
        <f t="shared" si="0"/>
        <v>23.774999999999999</v>
      </c>
      <c r="N64" t="str">
        <f t="shared" si="1"/>
        <v>Libero</v>
      </c>
      <c r="O64" t="str">
        <f t="shared" si="2"/>
        <v>Light</v>
      </c>
      <c r="P64" t="str">
        <f>_xlfn.XLOOKUP(C64,customers!$A$1:$A$1001,customers!$I$1:$I$1001,,0)</f>
        <v>Yes</v>
      </c>
    </row>
    <row r="65" spans="1:16" x14ac:dyDescent="0.35">
      <c r="A65" s="2" t="s">
        <v>843</v>
      </c>
      <c r="B65" s="9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 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 s="6">
        <f>_xlfn.XLOOKUP(D65,products!$A$1:$A$49,products!$D$1:$D$49,,0)</f>
        <v>0.5</v>
      </c>
      <c r="L65" s="7">
        <f>_xlfn.XLOOKUP(D65,products!$A$1:$A$49,products!$E$1:$E$49,,0)</f>
        <v>6.75</v>
      </c>
      <c r="M65" s="8">
        <f t="shared" si="0"/>
        <v>6.75</v>
      </c>
      <c r="N65" t="str">
        <f t="shared" si="1"/>
        <v>Arabic</v>
      </c>
      <c r="O65" t="str">
        <f t="shared" si="2"/>
        <v>Medium</v>
      </c>
      <c r="P65" t="str">
        <f>_xlfn.XLOOKUP(C65,customers!$A$1:$A$1001,customers!$I$1:$I$1001,,0)</f>
        <v>No</v>
      </c>
    </row>
    <row r="66" spans="1:16" x14ac:dyDescent="0.35">
      <c r="A66" s="2" t="s">
        <v>849</v>
      </c>
      <c r="B66" s="9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 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 s="6">
        <f>_xlfn.XLOOKUP(D66,products!$A$1:$A$49,products!$D$1:$D$49,,0)</f>
        <v>0.5</v>
      </c>
      <c r="L66" s="7">
        <f>_xlfn.XLOOKUP(D66,products!$A$1:$A$49,products!$E$1:$E$49,,0)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_xlfn.XLOOKUP(C66,customers!$A$1:$A$1001,customers!$I$1:$I$1001,,0)</f>
        <v>Yes</v>
      </c>
    </row>
    <row r="67" spans="1:16" x14ac:dyDescent="0.35">
      <c r="A67" s="2" t="s">
        <v>854</v>
      </c>
      <c r="B67" s="9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 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 s="6">
        <f>_xlfn.XLOOKUP(D67,products!$A$1:$A$49,products!$D$1:$D$49,,0)</f>
        <v>2.5</v>
      </c>
      <c r="L67" s="7">
        <f>_xlfn.XLOOKUP(D67,products!$A$1:$A$49,products!$E$1:$E$49,,0)</f>
        <v>20.584999999999997</v>
      </c>
      <c r="M67" s="8">
        <f t="shared" ref="M67:M130" si="3">E67*L67</f>
        <v>82.339999999999989</v>
      </c>
      <c r="N67" t="str">
        <f t="shared" ref="N67:N130" si="4">IF(I67="Rob","Robusta",IF(I67="Exc","Excelsa",IF(I67="Ara","Arabic",IF(I67="Lib","Libero",""))))</f>
        <v>Robusta</v>
      </c>
      <c r="O67" t="str">
        <f t="shared" ref="O67:O130" si="5">IF(J67="M", "Medium", IF(J67="D", "Dark", IF(J67="L", "Light","")))</f>
        <v>Dark</v>
      </c>
      <c r="P67" t="str">
        <f>_xlfn.XLOOKUP(C67,customers!$A$1:$A$1001,customers!$I$1:$I$1001,,0)</f>
        <v>Yes</v>
      </c>
    </row>
    <row r="68" spans="1:16" x14ac:dyDescent="0.35">
      <c r="A68" s="2" t="s">
        <v>860</v>
      </c>
      <c r="B68" s="9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 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 s="6">
        <f>_xlfn.XLOOKUP(D68,products!$A$1:$A$49,products!$D$1:$D$49,,0)</f>
        <v>0.5</v>
      </c>
      <c r="L68" s="7">
        <f>_xlfn.XLOOKUP(D68,products!$A$1:$A$49,products!$E$1:$E$49,,0)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_xlfn.XLOOKUP(C68,customers!$A$1:$A$1001,customers!$I$1:$I$1001,,0)</f>
        <v>Yes</v>
      </c>
    </row>
    <row r="69" spans="1:16" x14ac:dyDescent="0.35">
      <c r="A69" s="2" t="s">
        <v>866</v>
      </c>
      <c r="B69" s="9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 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 s="6">
        <f>_xlfn.XLOOKUP(D69,products!$A$1:$A$49,products!$D$1:$D$49,,0)</f>
        <v>0.2</v>
      </c>
      <c r="L69" s="7">
        <f>_xlfn.XLOOKUP(D69,products!$A$1:$A$49,products!$E$1:$E$49,,0)</f>
        <v>4.7549999999999999</v>
      </c>
      <c r="M69" s="8">
        <f t="shared" si="3"/>
        <v>9.51</v>
      </c>
      <c r="N69" t="str">
        <f t="shared" si="4"/>
        <v>Libero</v>
      </c>
      <c r="O69" t="str">
        <f t="shared" si="5"/>
        <v>Light</v>
      </c>
      <c r="P69" t="str">
        <f>_xlfn.XLOOKUP(C69,customers!$A$1:$A$1001,customers!$I$1:$I$1001,,0)</f>
        <v>No</v>
      </c>
    </row>
    <row r="70" spans="1:16" x14ac:dyDescent="0.35">
      <c r="A70" s="2" t="s">
        <v>872</v>
      </c>
      <c r="B70" s="9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 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 s="6">
        <f>_xlfn.XLOOKUP(D70,products!$A$1:$A$49,products!$D$1:$D$49,,0)</f>
        <v>0.2</v>
      </c>
      <c r="L70" s="7">
        <f>_xlfn.XLOOKUP(D70,products!$A$1:$A$49,products!$E$1:$E$49,,0)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_xlfn.XLOOKUP(C70,customers!$A$1:$A$1001,customers!$I$1:$I$1001,,0)</f>
        <v>No</v>
      </c>
    </row>
    <row r="71" spans="1:16" x14ac:dyDescent="0.35">
      <c r="A71" s="2" t="s">
        <v>878</v>
      </c>
      <c r="B71" s="9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 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 s="6">
        <f>_xlfn.XLOOKUP(D71,products!$A$1:$A$49,products!$D$1:$D$49,,0)</f>
        <v>1</v>
      </c>
      <c r="L71" s="7">
        <f>_xlfn.XLOOKUP(D71,products!$A$1:$A$49,products!$E$1:$E$49,,0)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_xlfn.XLOOKUP(C71,customers!$A$1:$A$1001,customers!$I$1:$I$1001,,0)</f>
        <v>Yes</v>
      </c>
    </row>
    <row r="72" spans="1:16" x14ac:dyDescent="0.35">
      <c r="A72" s="2" t="s">
        <v>885</v>
      </c>
      <c r="B72" s="9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 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 s="6">
        <f>_xlfn.XLOOKUP(D72,products!$A$1:$A$49,products!$D$1:$D$49,,0)</f>
        <v>2.5</v>
      </c>
      <c r="L72" s="7">
        <f>_xlfn.XLOOKUP(D72,products!$A$1:$A$49,products!$E$1:$E$49,,0)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_xlfn.XLOOKUP(C72,customers!$A$1:$A$1001,customers!$I$1:$I$1001,,0)</f>
        <v>No</v>
      </c>
    </row>
    <row r="73" spans="1:16" x14ac:dyDescent="0.35">
      <c r="A73" s="2" t="s">
        <v>891</v>
      </c>
      <c r="B73" s="9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 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 s="6">
        <f>_xlfn.XLOOKUP(D73,products!$A$1:$A$49,products!$D$1:$D$49,,0)</f>
        <v>0.2</v>
      </c>
      <c r="L73" s="7">
        <f>_xlfn.XLOOKUP(D73,products!$A$1:$A$49,products!$E$1:$E$49,,0)</f>
        <v>4.7549999999999999</v>
      </c>
      <c r="M73" s="8">
        <f t="shared" si="3"/>
        <v>9.51</v>
      </c>
      <c r="N73" t="str">
        <f t="shared" si="4"/>
        <v>Libero</v>
      </c>
      <c r="O73" t="str">
        <f t="shared" si="5"/>
        <v>Light</v>
      </c>
      <c r="P73" t="str">
        <f>_xlfn.XLOOKUP(C73,customers!$A$1:$A$1001,customers!$I$1:$I$1001,,0)</f>
        <v>No</v>
      </c>
    </row>
    <row r="74" spans="1:16" x14ac:dyDescent="0.35">
      <c r="A74" s="2" t="s">
        <v>897</v>
      </c>
      <c r="B74" s="9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 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 s="6">
        <f>_xlfn.XLOOKUP(D74,products!$A$1:$A$49,products!$D$1:$D$49,,0)</f>
        <v>2.5</v>
      </c>
      <c r="L74" s="7">
        <f>_xlfn.XLOOKUP(D74,products!$A$1:$A$49,products!$E$1:$E$49,,0)</f>
        <v>25.874999999999996</v>
      </c>
      <c r="M74" s="8">
        <f t="shared" si="3"/>
        <v>77.624999999999986</v>
      </c>
      <c r="N74" t="str">
        <f t="shared" si="4"/>
        <v>Arabic</v>
      </c>
      <c r="O74" t="str">
        <f t="shared" si="5"/>
        <v>Medium</v>
      </c>
      <c r="P74" t="str">
        <f>_xlfn.XLOOKUP(C74,customers!$A$1:$A$1001,customers!$I$1:$I$1001,,0)</f>
        <v>No</v>
      </c>
    </row>
    <row r="75" spans="1:16" x14ac:dyDescent="0.35">
      <c r="A75" s="2" t="s">
        <v>902</v>
      </c>
      <c r="B75" s="9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 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 s="6">
        <f>_xlfn.XLOOKUP(D75,products!$A$1:$A$49,products!$D$1:$D$49,,0)</f>
        <v>0.2</v>
      </c>
      <c r="L75" s="7">
        <f>_xlfn.XLOOKUP(D75,products!$A$1:$A$49,products!$E$1:$E$49,,0)</f>
        <v>4.3650000000000002</v>
      </c>
      <c r="M75" s="8">
        <f t="shared" si="3"/>
        <v>21.825000000000003</v>
      </c>
      <c r="N75" t="str">
        <f t="shared" si="4"/>
        <v>Libero</v>
      </c>
      <c r="O75" t="str">
        <f t="shared" si="5"/>
        <v>Medium</v>
      </c>
      <c r="P75" t="str">
        <f>_xlfn.XLOOKUP(C75,customers!$A$1:$A$1001,customers!$I$1:$I$1001,,0)</f>
        <v>Yes</v>
      </c>
    </row>
    <row r="76" spans="1:16" x14ac:dyDescent="0.35">
      <c r="A76" s="2" t="s">
        <v>907</v>
      </c>
      <c r="B76" s="9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 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 s="6">
        <f>_xlfn.XLOOKUP(D76,products!$A$1:$A$49,products!$D$1:$D$49,,0)</f>
        <v>0.5</v>
      </c>
      <c r="L76" s="7">
        <f>_xlfn.XLOOKUP(D76,products!$A$1:$A$49,products!$E$1:$E$49,,0)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_xlfn.XLOOKUP(C76,customers!$A$1:$A$1001,customers!$I$1:$I$1001,,0)</f>
        <v>Yes</v>
      </c>
    </row>
    <row r="77" spans="1:16" x14ac:dyDescent="0.35">
      <c r="A77" s="2" t="s">
        <v>913</v>
      </c>
      <c r="B77" s="9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 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 s="6">
        <f>_xlfn.XLOOKUP(D77,products!$A$1:$A$49,products!$D$1:$D$49,,0)</f>
        <v>1</v>
      </c>
      <c r="L77" s="7">
        <f>_xlfn.XLOOKUP(D77,products!$A$1:$A$49,products!$E$1:$E$49,,0)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_xlfn.XLOOKUP(C77,customers!$A$1:$A$1001,customers!$I$1:$I$1001,,0)</f>
        <v>Yes</v>
      </c>
    </row>
    <row r="78" spans="1:16" x14ac:dyDescent="0.35">
      <c r="A78" s="2" t="s">
        <v>919</v>
      </c>
      <c r="B78" s="9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 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 s="6">
        <f>_xlfn.XLOOKUP(D78,products!$A$1:$A$49,products!$D$1:$D$49,,0)</f>
        <v>0.2</v>
      </c>
      <c r="L78" s="7">
        <f>_xlfn.XLOOKUP(D78,products!$A$1:$A$49,products!$E$1:$E$49,,0)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_xlfn.XLOOKUP(C78,customers!$A$1:$A$1001,customers!$I$1:$I$1001,,0)</f>
        <v>Yes</v>
      </c>
    </row>
    <row r="79" spans="1:16" x14ac:dyDescent="0.35">
      <c r="A79" s="2" t="s">
        <v>924</v>
      </c>
      <c r="B79" s="9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 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 s="6">
        <f>_xlfn.XLOOKUP(D79,products!$A$1:$A$49,products!$D$1:$D$49,,0)</f>
        <v>0.2</v>
      </c>
      <c r="L79" s="7">
        <f>_xlfn.XLOOKUP(D79,products!$A$1:$A$49,products!$E$1:$E$49,,0)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_xlfn.XLOOKUP(C79,customers!$A$1:$A$1001,customers!$I$1:$I$1001,,0)</f>
        <v>No</v>
      </c>
    </row>
    <row r="80" spans="1:16" x14ac:dyDescent="0.35">
      <c r="A80" s="2" t="s">
        <v>930</v>
      </c>
      <c r="B80" s="9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 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 s="6">
        <f>_xlfn.XLOOKUP(D80,products!$A$1:$A$49,products!$D$1:$D$49,,0)</f>
        <v>0.5</v>
      </c>
      <c r="L80" s="7">
        <f>_xlfn.XLOOKUP(D80,products!$A$1:$A$49,products!$E$1:$E$49,,0)</f>
        <v>6.75</v>
      </c>
      <c r="M80" s="8">
        <f t="shared" si="3"/>
        <v>40.5</v>
      </c>
      <c r="N80" t="str">
        <f t="shared" si="4"/>
        <v>Arabic</v>
      </c>
      <c r="O80" t="str">
        <f t="shared" si="5"/>
        <v>Medium</v>
      </c>
      <c r="P80" t="str">
        <f>_xlfn.XLOOKUP(C80,customers!$A$1:$A$1001,customers!$I$1:$I$1001,,0)</f>
        <v>Yes</v>
      </c>
    </row>
    <row r="81" spans="1:16" x14ac:dyDescent="0.35">
      <c r="A81" s="2" t="s">
        <v>936</v>
      </c>
      <c r="B81" s="9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 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 s="6">
        <f>_xlfn.XLOOKUP(D81,products!$A$1:$A$49,products!$D$1:$D$49,,0)</f>
        <v>1</v>
      </c>
      <c r="L81" s="7">
        <f>_xlfn.XLOOKUP(D81,products!$A$1:$A$49,products!$E$1:$E$49,,0)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_xlfn.XLOOKUP(C81,customers!$A$1:$A$1001,customers!$I$1:$I$1001,,0)</f>
        <v>No</v>
      </c>
    </row>
    <row r="82" spans="1:16" x14ac:dyDescent="0.35">
      <c r="A82" s="2" t="s">
        <v>942</v>
      </c>
      <c r="B82" s="9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 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 s="6">
        <f>_xlfn.XLOOKUP(D82,products!$A$1:$A$49,products!$D$1:$D$49,,0)</f>
        <v>0.5</v>
      </c>
      <c r="L82" s="7">
        <f>_xlfn.XLOOKUP(D82,products!$A$1:$A$49,products!$E$1:$E$49,,0)</f>
        <v>7.77</v>
      </c>
      <c r="M82" s="8">
        <f t="shared" si="3"/>
        <v>38.849999999999994</v>
      </c>
      <c r="N82" t="str">
        <f t="shared" si="4"/>
        <v>Arabic</v>
      </c>
      <c r="O82" t="str">
        <f t="shared" si="5"/>
        <v>Light</v>
      </c>
      <c r="P82" t="str">
        <f>_xlfn.XLOOKUP(C82,customers!$A$1:$A$1001,customers!$I$1:$I$1001,,0)</f>
        <v>Yes</v>
      </c>
    </row>
    <row r="83" spans="1:16" x14ac:dyDescent="0.35">
      <c r="A83" s="2" t="s">
        <v>948</v>
      </c>
      <c r="B83" s="9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 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 s="6">
        <f>_xlfn.XLOOKUP(D83,products!$A$1:$A$49,products!$D$1:$D$49,,0)</f>
        <v>2.5</v>
      </c>
      <c r="L83" s="7">
        <f>_xlfn.XLOOKUP(D83,products!$A$1:$A$49,products!$E$1:$E$49,,0)</f>
        <v>36.454999999999998</v>
      </c>
      <c r="M83" s="8">
        <f t="shared" si="3"/>
        <v>109.36499999999999</v>
      </c>
      <c r="N83" t="str">
        <f t="shared" si="4"/>
        <v>Libero</v>
      </c>
      <c r="O83" t="str">
        <f t="shared" si="5"/>
        <v>Light</v>
      </c>
      <c r="P83" t="str">
        <f>_xlfn.XLOOKUP(C83,customers!$A$1:$A$1001,customers!$I$1:$I$1001,,0)</f>
        <v>Yes</v>
      </c>
    </row>
    <row r="84" spans="1:16" x14ac:dyDescent="0.35">
      <c r="A84" s="2" t="s">
        <v>954</v>
      </c>
      <c r="B84" s="9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 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 s="6">
        <f>_xlfn.XLOOKUP(D84,products!$A$1:$A$49,products!$D$1:$D$49,,0)</f>
        <v>2.5</v>
      </c>
      <c r="L84" s="7">
        <f>_xlfn.XLOOKUP(D84,products!$A$1:$A$49,products!$E$1:$E$49,,0)</f>
        <v>33.464999999999996</v>
      </c>
      <c r="M84" s="8">
        <f t="shared" si="3"/>
        <v>100.39499999999998</v>
      </c>
      <c r="N84" t="str">
        <f t="shared" si="4"/>
        <v>Libero</v>
      </c>
      <c r="O84" t="str">
        <f t="shared" si="5"/>
        <v>Medium</v>
      </c>
      <c r="P84" t="str">
        <f>_xlfn.XLOOKUP(C84,customers!$A$1:$A$1001,customers!$I$1:$I$1001,,0)</f>
        <v>Yes</v>
      </c>
    </row>
    <row r="85" spans="1:16" x14ac:dyDescent="0.35">
      <c r="A85" s="2" t="s">
        <v>960</v>
      </c>
      <c r="B85" s="9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 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 s="6">
        <f>_xlfn.XLOOKUP(D85,products!$A$1:$A$49,products!$D$1:$D$49,,0)</f>
        <v>2.5</v>
      </c>
      <c r="L85" s="7">
        <f>_xlfn.XLOOKUP(D85,products!$A$1:$A$49,products!$E$1:$E$49,,0)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_xlfn.XLOOKUP(C85,customers!$A$1:$A$1001,customers!$I$1:$I$1001,,0)</f>
        <v>Yes</v>
      </c>
    </row>
    <row r="86" spans="1:16" x14ac:dyDescent="0.35">
      <c r="A86" s="2" t="s">
        <v>965</v>
      </c>
      <c r="B86" s="9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 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 s="6">
        <f>_xlfn.XLOOKUP(D86,products!$A$1:$A$49,products!$D$1:$D$49,,0)</f>
        <v>0.5</v>
      </c>
      <c r="L86" s="7">
        <f>_xlfn.XLOOKUP(D86,products!$A$1:$A$49,products!$E$1:$E$49,,0)</f>
        <v>9.51</v>
      </c>
      <c r="M86" s="8">
        <f t="shared" si="3"/>
        <v>9.51</v>
      </c>
      <c r="N86" t="str">
        <f t="shared" si="4"/>
        <v>Libero</v>
      </c>
      <c r="O86" t="str">
        <f t="shared" si="5"/>
        <v>Light</v>
      </c>
      <c r="P86" t="str">
        <f>_xlfn.XLOOKUP(C86,customers!$A$1:$A$1001,customers!$I$1:$I$1001,,0)</f>
        <v>No</v>
      </c>
    </row>
    <row r="87" spans="1:16" x14ac:dyDescent="0.35">
      <c r="A87" s="2" t="s">
        <v>971</v>
      </c>
      <c r="B87" s="9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 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 s="6">
        <f>_xlfn.XLOOKUP(D87,products!$A$1:$A$49,products!$D$1:$D$49,,0)</f>
        <v>2.5</v>
      </c>
      <c r="L87" s="7">
        <f>_xlfn.XLOOKUP(D87,products!$A$1:$A$49,products!$E$1:$E$49,,0)</f>
        <v>29.784999999999997</v>
      </c>
      <c r="M87" s="8">
        <f t="shared" si="3"/>
        <v>89.35499999999999</v>
      </c>
      <c r="N87" t="str">
        <f t="shared" si="4"/>
        <v>Arabic</v>
      </c>
      <c r="O87" t="str">
        <f t="shared" si="5"/>
        <v>Light</v>
      </c>
      <c r="P87" t="str">
        <f>_xlfn.XLOOKUP(C87,customers!$A$1:$A$1001,customers!$I$1:$I$1001,,0)</f>
        <v>No</v>
      </c>
    </row>
    <row r="88" spans="1:16" x14ac:dyDescent="0.35">
      <c r="A88" s="2" t="s">
        <v>971</v>
      </c>
      <c r="B88" s="9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 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 s="6">
        <f>_xlfn.XLOOKUP(D88,products!$A$1:$A$49,products!$D$1:$D$49,,0)</f>
        <v>0.2</v>
      </c>
      <c r="L88" s="7">
        <f>_xlfn.XLOOKUP(D88,products!$A$1:$A$49,products!$E$1:$E$49,,0)</f>
        <v>2.9849999999999999</v>
      </c>
      <c r="M88" s="8">
        <f t="shared" si="3"/>
        <v>11.94</v>
      </c>
      <c r="N88" t="str">
        <f t="shared" si="4"/>
        <v>Arabic</v>
      </c>
      <c r="O88" t="str">
        <f t="shared" si="5"/>
        <v>Dark</v>
      </c>
      <c r="P88" t="str">
        <f>_xlfn.XLOOKUP(C88,customers!$A$1:$A$1001,customers!$I$1:$I$1001,,0)</f>
        <v>No</v>
      </c>
    </row>
    <row r="89" spans="1:16" x14ac:dyDescent="0.35">
      <c r="A89" s="2" t="s">
        <v>980</v>
      </c>
      <c r="B89" s="9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 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 s="6">
        <f>_xlfn.XLOOKUP(D89,products!$A$1:$A$49,products!$D$1:$D$49,,0)</f>
        <v>1</v>
      </c>
      <c r="L89" s="7">
        <f>_xlfn.XLOOKUP(D89,products!$A$1:$A$49,products!$E$1:$E$49,,0)</f>
        <v>11.25</v>
      </c>
      <c r="M89" s="8">
        <f t="shared" si="3"/>
        <v>33.75</v>
      </c>
      <c r="N89" t="str">
        <f t="shared" si="4"/>
        <v>Arabic</v>
      </c>
      <c r="O89" t="str">
        <f t="shared" si="5"/>
        <v>Medium</v>
      </c>
      <c r="P89" t="str">
        <f>_xlfn.XLOOKUP(C89,customers!$A$1:$A$1001,customers!$I$1:$I$1001,,0)</f>
        <v>No</v>
      </c>
    </row>
    <row r="90" spans="1:16" x14ac:dyDescent="0.35">
      <c r="A90" s="2" t="s">
        <v>985</v>
      </c>
      <c r="B90" s="9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 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 s="6">
        <f>_xlfn.XLOOKUP(D90,products!$A$1:$A$49,products!$D$1:$D$49,,0)</f>
        <v>1</v>
      </c>
      <c r="L90" s="7">
        <f>_xlfn.XLOOKUP(D90,products!$A$1:$A$49,products!$E$1:$E$49,,0)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_xlfn.XLOOKUP(C90,customers!$A$1:$A$1001,customers!$I$1:$I$1001,,0)</f>
        <v>No</v>
      </c>
    </row>
    <row r="91" spans="1:16" x14ac:dyDescent="0.35">
      <c r="A91" s="2" t="s">
        <v>990</v>
      </c>
      <c r="B91" s="9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 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 s="6">
        <f>_xlfn.XLOOKUP(D91,products!$A$1:$A$49,products!$D$1:$D$49,,0)</f>
        <v>1</v>
      </c>
      <c r="L91" s="7">
        <f>_xlfn.XLOOKUP(D91,products!$A$1:$A$49,products!$E$1:$E$49,,0)</f>
        <v>12.95</v>
      </c>
      <c r="M91" s="8">
        <f t="shared" si="3"/>
        <v>77.699999999999989</v>
      </c>
      <c r="N91" t="str">
        <f t="shared" si="4"/>
        <v>Arabic</v>
      </c>
      <c r="O91" t="str">
        <f t="shared" si="5"/>
        <v>Light</v>
      </c>
      <c r="P91" t="str">
        <f>_xlfn.XLOOKUP(C91,customers!$A$1:$A$1001,customers!$I$1:$I$1001,,0)</f>
        <v>No</v>
      </c>
    </row>
    <row r="92" spans="1:16" x14ac:dyDescent="0.35">
      <c r="A92" s="2" t="s">
        <v>996</v>
      </c>
      <c r="B92" s="9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 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 s="6">
        <f>_xlfn.XLOOKUP(D92,products!$A$1:$A$49,products!$D$1:$D$49,,0)</f>
        <v>1</v>
      </c>
      <c r="L92" s="7">
        <f>_xlfn.XLOOKUP(D92,products!$A$1:$A$49,products!$E$1:$E$49,,0)</f>
        <v>12.95</v>
      </c>
      <c r="M92" s="8">
        <f t="shared" si="3"/>
        <v>51.8</v>
      </c>
      <c r="N92" t="str">
        <f t="shared" si="4"/>
        <v>Arabic</v>
      </c>
      <c r="O92" t="str">
        <f t="shared" si="5"/>
        <v>Light</v>
      </c>
      <c r="P92" t="str">
        <f>_xlfn.XLOOKUP(C92,customers!$A$1:$A$1001,customers!$I$1:$I$1001,,0)</f>
        <v>Yes</v>
      </c>
    </row>
    <row r="93" spans="1:16" x14ac:dyDescent="0.35">
      <c r="A93" s="2" t="s">
        <v>1001</v>
      </c>
      <c r="B93" s="9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 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 s="6">
        <f>_xlfn.XLOOKUP(D93,products!$A$1:$A$49,products!$D$1:$D$49,,0)</f>
        <v>2.5</v>
      </c>
      <c r="L93" s="7">
        <f>_xlfn.XLOOKUP(D93,products!$A$1:$A$49,products!$E$1:$E$49,,0)</f>
        <v>25.874999999999996</v>
      </c>
      <c r="M93" s="8">
        <f t="shared" si="3"/>
        <v>103.49999999999999</v>
      </c>
      <c r="N93" t="str">
        <f t="shared" si="4"/>
        <v>Arabic</v>
      </c>
      <c r="O93" t="str">
        <f t="shared" si="5"/>
        <v>Medium</v>
      </c>
      <c r="P93" t="str">
        <f>_xlfn.XLOOKUP(C93,customers!$A$1:$A$1001,customers!$I$1:$I$1001,,0)</f>
        <v>No</v>
      </c>
    </row>
    <row r="94" spans="1:16" x14ac:dyDescent="0.35">
      <c r="A94" s="2" t="s">
        <v>1007</v>
      </c>
      <c r="B94" s="9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 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 s="6">
        <f>_xlfn.XLOOKUP(D94,products!$A$1:$A$49,products!$D$1:$D$49,,0)</f>
        <v>1</v>
      </c>
      <c r="L94" s="7">
        <f>_xlfn.XLOOKUP(D94,products!$A$1:$A$49,products!$E$1:$E$49,,0)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_xlfn.XLOOKUP(C94,customers!$A$1:$A$1001,customers!$I$1:$I$1001,,0)</f>
        <v>Yes</v>
      </c>
    </row>
    <row r="95" spans="1:16" x14ac:dyDescent="0.35">
      <c r="A95" s="2" t="s">
        <v>1012</v>
      </c>
      <c r="B95" s="9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 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 s="6">
        <f>_xlfn.XLOOKUP(D95,products!$A$1:$A$49,products!$D$1:$D$49,,0)</f>
        <v>0.5</v>
      </c>
      <c r="L95" s="7">
        <f>_xlfn.XLOOKUP(D95,products!$A$1:$A$49,products!$E$1:$E$49,,0)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_xlfn.XLOOKUP(C95,customers!$A$1:$A$1001,customers!$I$1:$I$1001,,0)</f>
        <v>Yes</v>
      </c>
    </row>
    <row r="96" spans="1:16" x14ac:dyDescent="0.35">
      <c r="A96" s="2" t="s">
        <v>1018</v>
      </c>
      <c r="B96" s="9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 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 s="6">
        <f>_xlfn.XLOOKUP(D96,products!$A$1:$A$49,products!$D$1:$D$49,,0)</f>
        <v>0.2</v>
      </c>
      <c r="L96" s="7">
        <f>_xlfn.XLOOKUP(D96,products!$A$1:$A$49,products!$E$1:$E$49,,0)</f>
        <v>2.9849999999999999</v>
      </c>
      <c r="M96" s="8">
        <f t="shared" si="3"/>
        <v>17.91</v>
      </c>
      <c r="N96" t="str">
        <f t="shared" si="4"/>
        <v>Arabic</v>
      </c>
      <c r="O96" t="str">
        <f t="shared" si="5"/>
        <v>Dark</v>
      </c>
      <c r="P96" t="str">
        <f>_xlfn.XLOOKUP(C96,customers!$A$1:$A$1001,customers!$I$1:$I$1001,,0)</f>
        <v>Yes</v>
      </c>
    </row>
    <row r="97" spans="1:16" x14ac:dyDescent="0.35">
      <c r="A97" s="2" t="s">
        <v>1022</v>
      </c>
      <c r="B97" s="9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 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 s="6">
        <f>_xlfn.XLOOKUP(D97,products!$A$1:$A$49,products!$D$1:$D$49,,0)</f>
        <v>2.5</v>
      </c>
      <c r="L97" s="7">
        <f>_xlfn.XLOOKUP(D97,products!$A$1:$A$49,products!$E$1:$E$49,,0)</f>
        <v>25.874999999999996</v>
      </c>
      <c r="M97" s="8">
        <f t="shared" si="3"/>
        <v>155.24999999999997</v>
      </c>
      <c r="N97" t="str">
        <f t="shared" si="4"/>
        <v>Arabic</v>
      </c>
      <c r="O97" t="str">
        <f t="shared" si="5"/>
        <v>Medium</v>
      </c>
      <c r="P97" t="str">
        <f>_xlfn.XLOOKUP(C97,customers!$A$1:$A$1001,customers!$I$1:$I$1001,,0)</f>
        <v>No</v>
      </c>
    </row>
    <row r="98" spans="1:16" x14ac:dyDescent="0.35">
      <c r="A98" s="2" t="s">
        <v>1027</v>
      </c>
      <c r="B98" s="9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 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 s="6">
        <f>_xlfn.XLOOKUP(D98,products!$A$1:$A$49,products!$D$1:$D$49,,0)</f>
        <v>0.2</v>
      </c>
      <c r="L98" s="7">
        <f>_xlfn.XLOOKUP(D98,products!$A$1:$A$49,products!$E$1:$E$49,,0)</f>
        <v>2.9849999999999999</v>
      </c>
      <c r="M98" s="8">
        <f t="shared" si="3"/>
        <v>5.97</v>
      </c>
      <c r="N98" t="str">
        <f t="shared" si="4"/>
        <v>Arabic</v>
      </c>
      <c r="O98" t="str">
        <f t="shared" si="5"/>
        <v>Dark</v>
      </c>
      <c r="P98" t="str">
        <f>_xlfn.XLOOKUP(C98,customers!$A$1:$A$1001,customers!$I$1:$I$1001,,0)</f>
        <v>No</v>
      </c>
    </row>
    <row r="99" spans="1:16" x14ac:dyDescent="0.35">
      <c r="A99" s="2" t="s">
        <v>1032</v>
      </c>
      <c r="B99" s="9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 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 s="6">
        <f>_xlfn.XLOOKUP(D99,products!$A$1:$A$49,products!$D$1:$D$49,,0)</f>
        <v>0.5</v>
      </c>
      <c r="L99" s="7">
        <f>_xlfn.XLOOKUP(D99,products!$A$1:$A$49,products!$E$1:$E$49,,0)</f>
        <v>6.75</v>
      </c>
      <c r="M99" s="8">
        <f t="shared" si="3"/>
        <v>13.5</v>
      </c>
      <c r="N99" t="str">
        <f t="shared" si="4"/>
        <v>Arabic</v>
      </c>
      <c r="O99" t="str">
        <f t="shared" si="5"/>
        <v>Medium</v>
      </c>
      <c r="P99" t="str">
        <f>_xlfn.XLOOKUP(C99,customers!$A$1:$A$1001,customers!$I$1:$I$1001,,0)</f>
        <v>No</v>
      </c>
    </row>
    <row r="100" spans="1:16" x14ac:dyDescent="0.35">
      <c r="A100" s="2" t="s">
        <v>1038</v>
      </c>
      <c r="B100" s="9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 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 s="6">
        <f>_xlfn.XLOOKUP(D100,products!$A$1:$A$49,products!$D$1:$D$49,,0)</f>
        <v>0.2</v>
      </c>
      <c r="L100" s="7">
        <f>_xlfn.XLOOKUP(D100,products!$A$1:$A$49,products!$E$1:$E$49,,0)</f>
        <v>2.9849999999999999</v>
      </c>
      <c r="M100" s="8">
        <f t="shared" si="3"/>
        <v>2.9849999999999999</v>
      </c>
      <c r="N100" t="str">
        <f t="shared" si="4"/>
        <v>Arabic</v>
      </c>
      <c r="O100" t="str">
        <f t="shared" si="5"/>
        <v>Dark</v>
      </c>
      <c r="P100" t="str">
        <f>_xlfn.XLOOKUP(C100,customers!$A$1:$A$1001,customers!$I$1:$I$1001,,0)</f>
        <v>No</v>
      </c>
    </row>
    <row r="101" spans="1:16" x14ac:dyDescent="0.35">
      <c r="A101" s="2" t="s">
        <v>1043</v>
      </c>
      <c r="B101" s="9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 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 s="6">
        <f>_xlfn.XLOOKUP(D101,products!$A$1:$A$49,products!$D$1:$D$49,,0)</f>
        <v>0.2</v>
      </c>
      <c r="L101" s="7">
        <f>_xlfn.XLOOKUP(D101,products!$A$1:$A$49,products!$E$1:$E$49,,0)</f>
        <v>4.3650000000000002</v>
      </c>
      <c r="M101" s="8">
        <f t="shared" si="3"/>
        <v>13.095000000000001</v>
      </c>
      <c r="N101" t="str">
        <f t="shared" si="4"/>
        <v>Libero</v>
      </c>
      <c r="O101" t="str">
        <f t="shared" si="5"/>
        <v>Medium</v>
      </c>
      <c r="P101" t="str">
        <f>_xlfn.XLOOKUP(C101,customers!$A$1:$A$1001,customers!$I$1:$I$1001,,0)</f>
        <v>Yes</v>
      </c>
    </row>
    <row r="102" spans="1:16" x14ac:dyDescent="0.35">
      <c r="A102" s="2" t="s">
        <v>1048</v>
      </c>
      <c r="B102" s="9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 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 s="6">
        <f>_xlfn.XLOOKUP(D102,products!$A$1:$A$49,products!$D$1:$D$49,,0)</f>
        <v>0.2</v>
      </c>
      <c r="L102" s="7">
        <f>_xlfn.XLOOKUP(D102,products!$A$1:$A$49,products!$E$1:$E$49,,0)</f>
        <v>3.8849999999999998</v>
      </c>
      <c r="M102" s="8">
        <f t="shared" si="3"/>
        <v>7.77</v>
      </c>
      <c r="N102" t="str">
        <f t="shared" si="4"/>
        <v>Arabic</v>
      </c>
      <c r="O102" t="str">
        <f t="shared" si="5"/>
        <v>Light</v>
      </c>
      <c r="P102" t="str">
        <f>_xlfn.XLOOKUP(C102,customers!$A$1:$A$1001,customers!$I$1:$I$1001,,0)</f>
        <v>Yes</v>
      </c>
    </row>
    <row r="103" spans="1:16" x14ac:dyDescent="0.35">
      <c r="A103" s="2" t="s">
        <v>1053</v>
      </c>
      <c r="B103" s="9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 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 s="6">
        <f>_xlfn.XLOOKUP(D103,products!$A$1:$A$49,products!$D$1:$D$49,,0)</f>
        <v>2.5</v>
      </c>
      <c r="L103" s="7">
        <f>_xlfn.XLOOKUP(D103,products!$A$1:$A$49,products!$E$1:$E$49,,0)</f>
        <v>29.784999999999997</v>
      </c>
      <c r="M103" s="8">
        <f t="shared" si="3"/>
        <v>148.92499999999998</v>
      </c>
      <c r="N103" t="str">
        <f t="shared" si="4"/>
        <v>Libero</v>
      </c>
      <c r="O103" t="str">
        <f t="shared" si="5"/>
        <v>Dark</v>
      </c>
      <c r="P103" t="str">
        <f>_xlfn.XLOOKUP(C103,customers!$A$1:$A$1001,customers!$I$1:$I$1001,,0)</f>
        <v>Yes</v>
      </c>
    </row>
    <row r="104" spans="1:16" x14ac:dyDescent="0.35">
      <c r="A104" s="2" t="s">
        <v>1059</v>
      </c>
      <c r="B104" s="9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 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 s="6">
        <f>_xlfn.XLOOKUP(D104,products!$A$1:$A$49,products!$D$1:$D$49,,0)</f>
        <v>1</v>
      </c>
      <c r="L104" s="7">
        <f>_xlfn.XLOOKUP(D104,products!$A$1:$A$49,products!$E$1:$E$49,,0)</f>
        <v>12.95</v>
      </c>
      <c r="M104" s="8">
        <f t="shared" si="3"/>
        <v>38.849999999999994</v>
      </c>
      <c r="N104" t="str">
        <f t="shared" si="4"/>
        <v>Libero</v>
      </c>
      <c r="O104" t="str">
        <f t="shared" si="5"/>
        <v>Dark</v>
      </c>
      <c r="P104" t="str">
        <f>_xlfn.XLOOKUP(C104,customers!$A$1:$A$1001,customers!$I$1:$I$1001,,0)</f>
        <v>Yes</v>
      </c>
    </row>
    <row r="105" spans="1:16" x14ac:dyDescent="0.35">
      <c r="A105" s="2" t="s">
        <v>1065</v>
      </c>
      <c r="B105" s="9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 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 s="6">
        <f>_xlfn.XLOOKUP(D105,products!$A$1:$A$49,products!$D$1:$D$49,,0)</f>
        <v>0.2</v>
      </c>
      <c r="L105" s="7">
        <f>_xlfn.XLOOKUP(D105,products!$A$1:$A$49,products!$E$1:$E$49,,0)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_xlfn.XLOOKUP(C105,customers!$A$1:$A$1001,customers!$I$1:$I$1001,,0)</f>
        <v>No</v>
      </c>
    </row>
    <row r="106" spans="1:16" x14ac:dyDescent="0.35">
      <c r="A106" s="2" t="s">
        <v>1071</v>
      </c>
      <c r="B106" s="9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 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 s="6">
        <f>_xlfn.XLOOKUP(D106,products!$A$1:$A$49,products!$D$1:$D$49,,0)</f>
        <v>1</v>
      </c>
      <c r="L106" s="7">
        <f>_xlfn.XLOOKUP(D106,products!$A$1:$A$49,products!$E$1:$E$49,,0)</f>
        <v>14.55</v>
      </c>
      <c r="M106" s="8">
        <f t="shared" si="3"/>
        <v>87.300000000000011</v>
      </c>
      <c r="N106" t="str">
        <f t="shared" si="4"/>
        <v>Libero</v>
      </c>
      <c r="O106" t="str">
        <f t="shared" si="5"/>
        <v>Medium</v>
      </c>
      <c r="P106" t="str">
        <f>_xlfn.XLOOKUP(C106,customers!$A$1:$A$1001,customers!$I$1:$I$1001,,0)</f>
        <v>No</v>
      </c>
    </row>
    <row r="107" spans="1:16" x14ac:dyDescent="0.35">
      <c r="A107" s="2" t="s">
        <v>1077</v>
      </c>
      <c r="B107" s="9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 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 s="6">
        <f>_xlfn.XLOOKUP(D107,products!$A$1:$A$49,products!$D$1:$D$49,,0)</f>
        <v>0.5</v>
      </c>
      <c r="L107" s="7">
        <f>_xlfn.XLOOKUP(D107,products!$A$1:$A$49,products!$E$1:$E$49,,0)</f>
        <v>6.75</v>
      </c>
      <c r="M107" s="8">
        <f t="shared" si="3"/>
        <v>40.5</v>
      </c>
      <c r="N107" t="str">
        <f t="shared" si="4"/>
        <v>Arabic</v>
      </c>
      <c r="O107" t="str">
        <f t="shared" si="5"/>
        <v>Medium</v>
      </c>
      <c r="P107" t="str">
        <f>_xlfn.XLOOKUP(C107,customers!$A$1:$A$1001,customers!$I$1:$I$1001,,0)</f>
        <v>Yes</v>
      </c>
    </row>
    <row r="108" spans="1:16" x14ac:dyDescent="0.35">
      <c r="A108" s="2" t="s">
        <v>1083</v>
      </c>
      <c r="B108" s="9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 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 s="6">
        <f>_xlfn.XLOOKUP(D108,products!$A$1:$A$49,products!$D$1:$D$49,,0)</f>
        <v>1</v>
      </c>
      <c r="L108" s="7">
        <f>_xlfn.XLOOKUP(D108,products!$A$1:$A$49,products!$E$1:$E$49,,0)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_xlfn.XLOOKUP(C108,customers!$A$1:$A$1001,customers!$I$1:$I$1001,,0)</f>
        <v>No</v>
      </c>
    </row>
    <row r="109" spans="1:16" x14ac:dyDescent="0.35">
      <c r="A109" s="2" t="s">
        <v>1089</v>
      </c>
      <c r="B109" s="9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 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 s="6">
        <f>_xlfn.XLOOKUP(D109,products!$A$1:$A$49,products!$D$1:$D$49,,0)</f>
        <v>0.5</v>
      </c>
      <c r="L109" s="7">
        <f>_xlfn.XLOOKUP(D109,products!$A$1:$A$49,products!$E$1:$E$49,,0)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_xlfn.XLOOKUP(C109,customers!$A$1:$A$1001,customers!$I$1:$I$1001,,0)</f>
        <v>Yes</v>
      </c>
    </row>
    <row r="110" spans="1:16" x14ac:dyDescent="0.35">
      <c r="A110" s="2" t="s">
        <v>1095</v>
      </c>
      <c r="B110" s="9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 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 s="6">
        <f>_xlfn.XLOOKUP(D110,products!$A$1:$A$49,products!$D$1:$D$49,,0)</f>
        <v>0.5</v>
      </c>
      <c r="L110" s="7">
        <f>_xlfn.XLOOKUP(D110,products!$A$1:$A$49,products!$E$1:$E$49,,0)</f>
        <v>6.75</v>
      </c>
      <c r="M110" s="8">
        <f t="shared" si="3"/>
        <v>27</v>
      </c>
      <c r="N110" t="str">
        <f t="shared" si="4"/>
        <v>Arabic</v>
      </c>
      <c r="O110" t="str">
        <f t="shared" si="5"/>
        <v>Medium</v>
      </c>
      <c r="P110" t="str">
        <f>_xlfn.XLOOKUP(C110,customers!$A$1:$A$1001,customers!$I$1:$I$1001,,0)</f>
        <v>No</v>
      </c>
    </row>
    <row r="111" spans="1:16" x14ac:dyDescent="0.35">
      <c r="A111" s="2" t="s">
        <v>1100</v>
      </c>
      <c r="B111" s="9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 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 s="6">
        <f>_xlfn.XLOOKUP(D111,products!$A$1:$A$49,products!$D$1:$D$49,,0)</f>
        <v>0.5</v>
      </c>
      <c r="L111" s="7">
        <f>_xlfn.XLOOKUP(D111,products!$A$1:$A$49,products!$E$1:$E$49,,0)</f>
        <v>7.77</v>
      </c>
      <c r="M111" s="8">
        <f t="shared" si="3"/>
        <v>7.77</v>
      </c>
      <c r="N111" t="str">
        <f t="shared" si="4"/>
        <v>Libero</v>
      </c>
      <c r="O111" t="str">
        <f t="shared" si="5"/>
        <v>Dark</v>
      </c>
      <c r="P111" t="str">
        <f>_xlfn.XLOOKUP(C111,customers!$A$1:$A$1001,customers!$I$1:$I$1001,,0)</f>
        <v>Yes</v>
      </c>
    </row>
    <row r="112" spans="1:16" x14ac:dyDescent="0.35">
      <c r="A112" s="2" t="s">
        <v>1106</v>
      </c>
      <c r="B112" s="9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 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 s="6">
        <f>_xlfn.XLOOKUP(D112,products!$A$1:$A$49,products!$D$1:$D$49,,0)</f>
        <v>0.2</v>
      </c>
      <c r="L112" s="7">
        <f>_xlfn.XLOOKUP(D112,products!$A$1:$A$49,products!$E$1:$E$49,,0)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_xlfn.XLOOKUP(C112,customers!$A$1:$A$1001,customers!$I$1:$I$1001,,0)</f>
        <v>Yes</v>
      </c>
    </row>
    <row r="113" spans="1:16" x14ac:dyDescent="0.35">
      <c r="A113" s="2" t="s">
        <v>1112</v>
      </c>
      <c r="B113" s="9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 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 s="6">
        <f>_xlfn.XLOOKUP(D113,products!$A$1:$A$49,products!$D$1:$D$49,,0)</f>
        <v>0.5</v>
      </c>
      <c r="L113" s="7">
        <f>_xlfn.XLOOKUP(D113,products!$A$1:$A$49,products!$E$1:$E$49,,0)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_xlfn.XLOOKUP(C113,customers!$A$1:$A$1001,customers!$I$1:$I$1001,,0)</f>
        <v>No</v>
      </c>
    </row>
    <row r="114" spans="1:16" x14ac:dyDescent="0.35">
      <c r="A114" s="2" t="s">
        <v>1117</v>
      </c>
      <c r="B114" s="9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 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 s="6">
        <f>_xlfn.XLOOKUP(D114,products!$A$1:$A$49,products!$D$1:$D$49,,0)</f>
        <v>1</v>
      </c>
      <c r="L114" s="7">
        <f>_xlfn.XLOOKUP(D114,products!$A$1:$A$49,products!$E$1:$E$49,,0)</f>
        <v>11.25</v>
      </c>
      <c r="M114" s="8">
        <f t="shared" si="3"/>
        <v>11.25</v>
      </c>
      <c r="N114" t="str">
        <f t="shared" si="4"/>
        <v>Arabic</v>
      </c>
      <c r="O114" t="str">
        <f t="shared" si="5"/>
        <v>Medium</v>
      </c>
      <c r="P114" t="str">
        <f>_xlfn.XLOOKUP(C114,customers!$A$1:$A$1001,customers!$I$1:$I$1001,,0)</f>
        <v>No</v>
      </c>
    </row>
    <row r="115" spans="1:16" x14ac:dyDescent="0.35">
      <c r="A115" s="2" t="s">
        <v>1123</v>
      </c>
      <c r="B115" s="9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 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 s="6">
        <f>_xlfn.XLOOKUP(D115,products!$A$1:$A$49,products!$D$1:$D$49,,0)</f>
        <v>1</v>
      </c>
      <c r="L115" s="7">
        <f>_xlfn.XLOOKUP(D115,products!$A$1:$A$49,products!$E$1:$E$49,,0)</f>
        <v>14.55</v>
      </c>
      <c r="M115" s="8">
        <f t="shared" si="3"/>
        <v>14.55</v>
      </c>
      <c r="N115" t="str">
        <f t="shared" si="4"/>
        <v>Libero</v>
      </c>
      <c r="O115" t="str">
        <f t="shared" si="5"/>
        <v>Medium</v>
      </c>
      <c r="P115" t="str">
        <f>_xlfn.XLOOKUP(C115,customers!$A$1:$A$1001,customers!$I$1:$I$1001,,0)</f>
        <v>No</v>
      </c>
    </row>
    <row r="116" spans="1:16" x14ac:dyDescent="0.35">
      <c r="A116" s="2" t="s">
        <v>1129</v>
      </c>
      <c r="B116" s="9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 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 s="6">
        <f>_xlfn.XLOOKUP(D116,products!$A$1:$A$49,products!$D$1:$D$49,,0)</f>
        <v>0.2</v>
      </c>
      <c r="L116" s="7">
        <f>_xlfn.XLOOKUP(D116,products!$A$1:$A$49,products!$E$1:$E$49,,0)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_xlfn.XLOOKUP(C116,customers!$A$1:$A$1001,customers!$I$1:$I$1001,,0)</f>
        <v>No</v>
      </c>
    </row>
    <row r="117" spans="1:16" x14ac:dyDescent="0.35">
      <c r="A117" s="2" t="s">
        <v>1134</v>
      </c>
      <c r="B117" s="9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 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 s="6">
        <f>_xlfn.XLOOKUP(D117,products!$A$1:$A$49,products!$D$1:$D$49,,0)</f>
        <v>1</v>
      </c>
      <c r="L117" s="7">
        <f>_xlfn.XLOOKUP(D117,products!$A$1:$A$49,products!$E$1:$E$49,,0)</f>
        <v>15.85</v>
      </c>
      <c r="M117" s="8">
        <f t="shared" si="3"/>
        <v>15.85</v>
      </c>
      <c r="N117" t="str">
        <f t="shared" si="4"/>
        <v>Libero</v>
      </c>
      <c r="O117" t="str">
        <f t="shared" si="5"/>
        <v>Light</v>
      </c>
      <c r="P117" t="str">
        <f>_xlfn.XLOOKUP(C117,customers!$A$1:$A$1001,customers!$I$1:$I$1001,,0)</f>
        <v>No</v>
      </c>
    </row>
    <row r="118" spans="1:16" x14ac:dyDescent="0.35">
      <c r="A118" s="2" t="s">
        <v>1140</v>
      </c>
      <c r="B118" s="9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 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 s="6">
        <f>_xlfn.XLOOKUP(D118,products!$A$1:$A$49,products!$D$1:$D$49,,0)</f>
        <v>0.2</v>
      </c>
      <c r="L118" s="7">
        <f>_xlfn.XLOOKUP(D118,products!$A$1:$A$49,products!$E$1:$E$49,,0)</f>
        <v>4.7549999999999999</v>
      </c>
      <c r="M118" s="8">
        <f t="shared" si="3"/>
        <v>19.02</v>
      </c>
      <c r="N118" t="str">
        <f t="shared" si="4"/>
        <v>Libero</v>
      </c>
      <c r="O118" t="str">
        <f t="shared" si="5"/>
        <v>Light</v>
      </c>
      <c r="P118" t="str">
        <f>_xlfn.XLOOKUP(C118,customers!$A$1:$A$1001,customers!$I$1:$I$1001,,0)</f>
        <v>Yes</v>
      </c>
    </row>
    <row r="119" spans="1:16" x14ac:dyDescent="0.35">
      <c r="A119" s="2" t="s">
        <v>1146</v>
      </c>
      <c r="B119" s="9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 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 s="6">
        <f>_xlfn.XLOOKUP(D119,products!$A$1:$A$49,products!$D$1:$D$49,,0)</f>
        <v>0.5</v>
      </c>
      <c r="L119" s="7">
        <f>_xlfn.XLOOKUP(D119,products!$A$1:$A$49,products!$E$1:$E$49,,0)</f>
        <v>9.51</v>
      </c>
      <c r="M119" s="8">
        <f t="shared" si="3"/>
        <v>38.04</v>
      </c>
      <c r="N119" t="str">
        <f t="shared" si="4"/>
        <v>Libero</v>
      </c>
      <c r="O119" t="str">
        <f t="shared" si="5"/>
        <v>Light</v>
      </c>
      <c r="P119" t="str">
        <f>_xlfn.XLOOKUP(C119,customers!$A$1:$A$1001,customers!$I$1:$I$1001,,0)</f>
        <v>No</v>
      </c>
    </row>
    <row r="120" spans="1:16" x14ac:dyDescent="0.35">
      <c r="A120" s="2" t="s">
        <v>1152</v>
      </c>
      <c r="B120" s="9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 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 s="6">
        <f>_xlfn.XLOOKUP(D120,products!$A$1:$A$49,products!$D$1:$D$49,,0)</f>
        <v>0.5</v>
      </c>
      <c r="L120" s="7">
        <f>_xlfn.XLOOKUP(D120,products!$A$1:$A$49,products!$E$1:$E$49,,0)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_xlfn.XLOOKUP(C120,customers!$A$1:$A$1001,customers!$I$1:$I$1001,,0)</f>
        <v>Yes</v>
      </c>
    </row>
    <row r="121" spans="1:16" x14ac:dyDescent="0.35">
      <c r="A121" s="2" t="s">
        <v>1158</v>
      </c>
      <c r="B121" s="9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 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 s="6">
        <f>_xlfn.XLOOKUP(D121,products!$A$1:$A$49,products!$D$1:$D$49,,0)</f>
        <v>0.2</v>
      </c>
      <c r="L121" s="7">
        <f>_xlfn.XLOOKUP(D121,products!$A$1:$A$49,products!$E$1:$E$49,,0)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_xlfn.XLOOKUP(C121,customers!$A$1:$A$1001,customers!$I$1:$I$1001,,0)</f>
        <v>No</v>
      </c>
    </row>
    <row r="122" spans="1:16" x14ac:dyDescent="0.35">
      <c r="A122" s="2" t="s">
        <v>1158</v>
      </c>
      <c r="B122" s="9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 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 s="6">
        <f>_xlfn.XLOOKUP(D122,products!$A$1:$A$49,products!$D$1:$D$49,,0)</f>
        <v>0.2</v>
      </c>
      <c r="L122" s="7">
        <f>_xlfn.XLOOKUP(D122,products!$A$1:$A$49,products!$E$1:$E$49,,0)</f>
        <v>3.8849999999999998</v>
      </c>
      <c r="M122" s="8">
        <f t="shared" si="3"/>
        <v>3.8849999999999998</v>
      </c>
      <c r="N122" t="str">
        <f t="shared" si="4"/>
        <v>Arabic</v>
      </c>
      <c r="O122" t="str">
        <f t="shared" si="5"/>
        <v>Light</v>
      </c>
      <c r="P122" t="str">
        <f>_xlfn.XLOOKUP(C122,customers!$A$1:$A$1001,customers!$I$1:$I$1001,,0)</f>
        <v>No</v>
      </c>
    </row>
    <row r="123" spans="1:16" x14ac:dyDescent="0.35">
      <c r="A123" s="2" t="s">
        <v>1158</v>
      </c>
      <c r="B123" s="9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 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 s="6">
        <f>_xlfn.XLOOKUP(D123,products!$A$1:$A$49,products!$D$1:$D$49,,0)</f>
        <v>1</v>
      </c>
      <c r="L123" s="7">
        <f>_xlfn.XLOOKUP(D123,products!$A$1:$A$49,products!$E$1:$E$49,,0)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_xlfn.XLOOKUP(C123,customers!$A$1:$A$1001,customers!$I$1:$I$1001,,0)</f>
        <v>No</v>
      </c>
    </row>
    <row r="124" spans="1:16" x14ac:dyDescent="0.35">
      <c r="A124" s="2" t="s">
        <v>1174</v>
      </c>
      <c r="B124" s="9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 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 s="6">
        <f>_xlfn.XLOOKUP(D124,products!$A$1:$A$49,products!$D$1:$D$49,,0)</f>
        <v>0.5</v>
      </c>
      <c r="L124" s="7">
        <f>_xlfn.XLOOKUP(D124,products!$A$1:$A$49,products!$E$1:$E$49,,0)</f>
        <v>5.97</v>
      </c>
      <c r="M124" s="8">
        <f t="shared" si="3"/>
        <v>23.88</v>
      </c>
      <c r="N124" t="str">
        <f t="shared" si="4"/>
        <v>Arabic</v>
      </c>
      <c r="O124" t="str">
        <f t="shared" si="5"/>
        <v>Dark</v>
      </c>
      <c r="P124" t="str">
        <f>_xlfn.XLOOKUP(C124,customers!$A$1:$A$1001,customers!$I$1:$I$1001,,0)</f>
        <v>Yes</v>
      </c>
    </row>
    <row r="125" spans="1:16" x14ac:dyDescent="0.35">
      <c r="A125" s="2" t="s">
        <v>1180</v>
      </c>
      <c r="B125" s="9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 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 s="6">
        <f>_xlfn.XLOOKUP(D125,products!$A$1:$A$49,products!$D$1:$D$49,,0)</f>
        <v>2.5</v>
      </c>
      <c r="L125" s="7">
        <f>_xlfn.XLOOKUP(D125,products!$A$1:$A$49,products!$E$1:$E$49,,0)</f>
        <v>36.454999999999998</v>
      </c>
      <c r="M125" s="8">
        <f t="shared" si="3"/>
        <v>145.82</v>
      </c>
      <c r="N125" t="str">
        <f t="shared" si="4"/>
        <v>Libero</v>
      </c>
      <c r="O125" t="str">
        <f t="shared" si="5"/>
        <v>Light</v>
      </c>
      <c r="P125" t="str">
        <f>_xlfn.XLOOKUP(C125,customers!$A$1:$A$1001,customers!$I$1:$I$1001,,0)</f>
        <v>No</v>
      </c>
    </row>
    <row r="126" spans="1:16" x14ac:dyDescent="0.35">
      <c r="A126" s="2" t="s">
        <v>1186</v>
      </c>
      <c r="B126" s="9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 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 s="6">
        <f>_xlfn.XLOOKUP(D126,products!$A$1:$A$49,products!$D$1:$D$49,,0)</f>
        <v>0.2</v>
      </c>
      <c r="L126" s="7">
        <f>_xlfn.XLOOKUP(D126,products!$A$1:$A$49,products!$E$1:$E$49,,0)</f>
        <v>4.3650000000000002</v>
      </c>
      <c r="M126" s="8">
        <f t="shared" si="3"/>
        <v>21.825000000000003</v>
      </c>
      <c r="N126" t="str">
        <f t="shared" si="4"/>
        <v>Libero</v>
      </c>
      <c r="O126" t="str">
        <f t="shared" si="5"/>
        <v>Medium</v>
      </c>
      <c r="P126" t="str">
        <f>_xlfn.XLOOKUP(C126,customers!$A$1:$A$1001,customers!$I$1:$I$1001,,0)</f>
        <v>Yes</v>
      </c>
    </row>
    <row r="127" spans="1:16" x14ac:dyDescent="0.35">
      <c r="A127" s="2" t="s">
        <v>1192</v>
      </c>
      <c r="B127" s="9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 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 s="6">
        <f>_xlfn.XLOOKUP(D127,products!$A$1:$A$49,products!$D$1:$D$49,,0)</f>
        <v>0.5</v>
      </c>
      <c r="L127" s="7">
        <f>_xlfn.XLOOKUP(D127,products!$A$1:$A$49,products!$E$1:$E$49,,0)</f>
        <v>8.73</v>
      </c>
      <c r="M127" s="8">
        <f t="shared" si="3"/>
        <v>26.19</v>
      </c>
      <c r="N127" t="str">
        <f t="shared" si="4"/>
        <v>Libero</v>
      </c>
      <c r="O127" t="str">
        <f t="shared" si="5"/>
        <v>Medium</v>
      </c>
      <c r="P127" t="str">
        <f>_xlfn.XLOOKUP(C127,customers!$A$1:$A$1001,customers!$I$1:$I$1001,,0)</f>
        <v>Yes</v>
      </c>
    </row>
    <row r="128" spans="1:16" x14ac:dyDescent="0.35">
      <c r="A128" s="2" t="s">
        <v>1198</v>
      </c>
      <c r="B128" s="9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 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 s="6">
        <f>_xlfn.XLOOKUP(D128,products!$A$1:$A$49,products!$D$1:$D$49,,0)</f>
        <v>1</v>
      </c>
      <c r="L128" s="7">
        <f>_xlfn.XLOOKUP(D128,products!$A$1:$A$49,products!$E$1:$E$49,,0)</f>
        <v>11.25</v>
      </c>
      <c r="M128" s="8">
        <f t="shared" si="3"/>
        <v>11.25</v>
      </c>
      <c r="N128" t="str">
        <f t="shared" si="4"/>
        <v>Arabic</v>
      </c>
      <c r="O128" t="str">
        <f t="shared" si="5"/>
        <v>Medium</v>
      </c>
      <c r="P128" t="str">
        <f>_xlfn.XLOOKUP(C128,customers!$A$1:$A$1001,customers!$I$1:$I$1001,,0)</f>
        <v>No</v>
      </c>
    </row>
    <row r="129" spans="1:16" x14ac:dyDescent="0.35">
      <c r="A129" s="2" t="s">
        <v>1204</v>
      </c>
      <c r="B129" s="9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 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 s="6">
        <f>_xlfn.XLOOKUP(D129,products!$A$1:$A$49,products!$D$1:$D$49,,0)</f>
        <v>1</v>
      </c>
      <c r="L129" s="7">
        <f>_xlfn.XLOOKUP(D129,products!$A$1:$A$49,products!$E$1:$E$49,,0)</f>
        <v>12.95</v>
      </c>
      <c r="M129" s="8">
        <f t="shared" si="3"/>
        <v>77.699999999999989</v>
      </c>
      <c r="N129" t="str">
        <f t="shared" si="4"/>
        <v>Libero</v>
      </c>
      <c r="O129" t="str">
        <f t="shared" si="5"/>
        <v>Dark</v>
      </c>
      <c r="P129" t="str">
        <f>_xlfn.XLOOKUP(C129,customers!$A$1:$A$1001,customers!$I$1:$I$1001,,0)</f>
        <v>No</v>
      </c>
    </row>
    <row r="130" spans="1:16" x14ac:dyDescent="0.35">
      <c r="A130" s="2" t="s">
        <v>1210</v>
      </c>
      <c r="B130" s="9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 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 s="6">
        <f>_xlfn.XLOOKUP(D130,products!$A$1:$A$49,products!$D$1:$D$49,,0)</f>
        <v>0.5</v>
      </c>
      <c r="L130" s="7">
        <f>_xlfn.XLOOKUP(D130,products!$A$1:$A$49,products!$E$1:$E$49,,0)</f>
        <v>6.75</v>
      </c>
      <c r="M130" s="8">
        <f t="shared" si="3"/>
        <v>6.75</v>
      </c>
      <c r="N130" t="str">
        <f t="shared" si="4"/>
        <v>Arabic</v>
      </c>
      <c r="O130" t="str">
        <f t="shared" si="5"/>
        <v>Medium</v>
      </c>
      <c r="P130" t="str">
        <f>_xlfn.XLOOKUP(C130,customers!$A$1:$A$1001,customers!$I$1:$I$1001,,0)</f>
        <v>No</v>
      </c>
    </row>
    <row r="131" spans="1:16" x14ac:dyDescent="0.35">
      <c r="A131" s="2" t="s">
        <v>1216</v>
      </c>
      <c r="B131" s="9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 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 s="6">
        <f>_xlfn.XLOOKUP(D131,products!$A$1:$A$49,products!$D$1:$D$49,,0)</f>
        <v>1</v>
      </c>
      <c r="L131" s="7">
        <f>_xlfn.XLOOKUP(D131,products!$A$1:$A$49,products!$E$1:$E$49,,0)</f>
        <v>12.15</v>
      </c>
      <c r="M131" s="8">
        <f t="shared" ref="M131:M194" si="6">E131*L131</f>
        <v>12.15</v>
      </c>
      <c r="N131" t="str">
        <f t="shared" ref="N131:N194" si="7">IF(I131="Rob","Robusta",IF(I131="Exc","Excelsa",IF(I131="Ara","Arabic",IF(I131="Lib","Libero",""))))</f>
        <v>Excelsa</v>
      </c>
      <c r="O131" t="str">
        <f t="shared" ref="O131:O194" si="8">IF(J131="M", "Medium", IF(J131="D", "Dark", IF(J131="L", "Light","")))</f>
        <v>Dark</v>
      </c>
      <c r="P131" t="str">
        <f>_xlfn.XLOOKUP(C131,customers!$A$1:$A$1001,customers!$I$1:$I$1001,,0)</f>
        <v>Yes</v>
      </c>
    </row>
    <row r="132" spans="1:16" x14ac:dyDescent="0.35">
      <c r="A132" s="2" t="s">
        <v>1222</v>
      </c>
      <c r="B132" s="9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 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 s="6">
        <f>_xlfn.XLOOKUP(D132,products!$A$1:$A$49,products!$D$1:$D$49,,0)</f>
        <v>2.5</v>
      </c>
      <c r="L132" s="7">
        <f>_xlfn.XLOOKUP(D132,products!$A$1:$A$49,products!$E$1:$E$49,,0)</f>
        <v>29.784999999999997</v>
      </c>
      <c r="M132" s="8">
        <f t="shared" si="6"/>
        <v>148.92499999999998</v>
      </c>
      <c r="N132" t="str">
        <f t="shared" si="7"/>
        <v>Arabic</v>
      </c>
      <c r="O132" t="str">
        <f t="shared" si="8"/>
        <v>Light</v>
      </c>
      <c r="P132" t="str">
        <f>_xlfn.XLOOKUP(C132,customers!$A$1:$A$1001,customers!$I$1:$I$1001,,0)</f>
        <v>Yes</v>
      </c>
    </row>
    <row r="133" spans="1:16" x14ac:dyDescent="0.35">
      <c r="A133" s="2" t="s">
        <v>1227</v>
      </c>
      <c r="B133" s="9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 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 s="6">
        <f>_xlfn.XLOOKUP(D133,products!$A$1:$A$49,products!$D$1:$D$49,,0)</f>
        <v>0.5</v>
      </c>
      <c r="L133" s="7">
        <f>_xlfn.XLOOKUP(D133,products!$A$1:$A$49,products!$E$1:$E$49,,0)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_xlfn.XLOOKUP(C133,customers!$A$1:$A$1001,customers!$I$1:$I$1001,,0)</f>
        <v>Yes</v>
      </c>
    </row>
    <row r="134" spans="1:16" x14ac:dyDescent="0.35">
      <c r="A134" s="2" t="s">
        <v>1233</v>
      </c>
      <c r="B134" s="9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 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 s="6">
        <f>_xlfn.XLOOKUP(D134,products!$A$1:$A$49,products!$D$1:$D$49,,0)</f>
        <v>2.5</v>
      </c>
      <c r="L134" s="7">
        <f>_xlfn.XLOOKUP(D134,products!$A$1:$A$49,products!$E$1:$E$49,,0)</f>
        <v>29.784999999999997</v>
      </c>
      <c r="M134" s="8">
        <f t="shared" si="6"/>
        <v>148.92499999999998</v>
      </c>
      <c r="N134" t="str">
        <f t="shared" si="7"/>
        <v>Arabic</v>
      </c>
      <c r="O134" t="str">
        <f t="shared" si="8"/>
        <v>Light</v>
      </c>
      <c r="P134" t="str">
        <f>_xlfn.XLOOKUP(C134,customers!$A$1:$A$1001,customers!$I$1:$I$1001,,0)</f>
        <v>Yes</v>
      </c>
    </row>
    <row r="135" spans="1:16" x14ac:dyDescent="0.35">
      <c r="A135" s="2" t="s">
        <v>1239</v>
      </c>
      <c r="B135" s="9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 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 s="6">
        <f>_xlfn.XLOOKUP(D135,products!$A$1:$A$49,products!$D$1:$D$49,,0)</f>
        <v>1</v>
      </c>
      <c r="L135" s="7">
        <f>_xlfn.XLOOKUP(D135,products!$A$1:$A$49,products!$E$1:$E$49,,0)</f>
        <v>12.95</v>
      </c>
      <c r="M135" s="8">
        <f t="shared" si="6"/>
        <v>12.95</v>
      </c>
      <c r="N135" t="str">
        <f t="shared" si="7"/>
        <v>Libero</v>
      </c>
      <c r="O135" t="str">
        <f t="shared" si="8"/>
        <v>Dark</v>
      </c>
      <c r="P135" t="str">
        <f>_xlfn.XLOOKUP(C135,customers!$A$1:$A$1001,customers!$I$1:$I$1001,,0)</f>
        <v>No</v>
      </c>
    </row>
    <row r="136" spans="1:16" x14ac:dyDescent="0.35">
      <c r="A136" s="2" t="s">
        <v>1245</v>
      </c>
      <c r="B136" s="9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 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 s="6">
        <f>_xlfn.XLOOKUP(D136,products!$A$1:$A$49,products!$D$1:$D$49,,0)</f>
        <v>2.5</v>
      </c>
      <c r="L136" s="7">
        <f>_xlfn.XLOOKUP(D136,products!$A$1:$A$49,products!$E$1:$E$49,,0)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_xlfn.XLOOKUP(C136,customers!$A$1:$A$1001,customers!$I$1:$I$1001,,0)</f>
        <v>Yes</v>
      </c>
    </row>
    <row r="137" spans="1:16" x14ac:dyDescent="0.35">
      <c r="A137" s="2" t="s">
        <v>1249</v>
      </c>
      <c r="B137" s="9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 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 s="6">
        <f>_xlfn.XLOOKUP(D137,products!$A$1:$A$49,products!$D$1:$D$49,,0)</f>
        <v>0.5</v>
      </c>
      <c r="L137" s="7">
        <f>_xlfn.XLOOKUP(D137,products!$A$1:$A$49,products!$E$1:$E$49,,0)</f>
        <v>7.77</v>
      </c>
      <c r="M137" s="8">
        <f t="shared" si="6"/>
        <v>38.849999999999994</v>
      </c>
      <c r="N137" t="str">
        <f t="shared" si="7"/>
        <v>Arabic</v>
      </c>
      <c r="O137" t="str">
        <f t="shared" si="8"/>
        <v>Light</v>
      </c>
      <c r="P137" t="str">
        <f>_xlfn.XLOOKUP(C137,customers!$A$1:$A$1001,customers!$I$1:$I$1001,,0)</f>
        <v>Yes</v>
      </c>
    </row>
    <row r="138" spans="1:16" x14ac:dyDescent="0.35">
      <c r="A138" s="2" t="s">
        <v>1255</v>
      </c>
      <c r="B138" s="9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 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 s="6">
        <f>_xlfn.XLOOKUP(D138,products!$A$1:$A$49,products!$D$1:$D$49,,0)</f>
        <v>0.2</v>
      </c>
      <c r="L138" s="7">
        <f>_xlfn.XLOOKUP(D138,products!$A$1:$A$49,products!$E$1:$E$49,,0)</f>
        <v>2.9849999999999999</v>
      </c>
      <c r="M138" s="8">
        <f t="shared" si="6"/>
        <v>11.94</v>
      </c>
      <c r="N138" t="str">
        <f t="shared" si="7"/>
        <v>Arabic</v>
      </c>
      <c r="O138" t="str">
        <f t="shared" si="8"/>
        <v>Dark</v>
      </c>
      <c r="P138" t="str">
        <f>_xlfn.XLOOKUP(C138,customers!$A$1:$A$1001,customers!$I$1:$I$1001,,0)</f>
        <v>No</v>
      </c>
    </row>
    <row r="139" spans="1:16" x14ac:dyDescent="0.35">
      <c r="A139" s="2" t="s">
        <v>1261</v>
      </c>
      <c r="B139" s="9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 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 s="6">
        <f>_xlfn.XLOOKUP(D139,products!$A$1:$A$49,products!$D$1:$D$49,,0)</f>
        <v>2.5</v>
      </c>
      <c r="L139" s="7">
        <f>_xlfn.XLOOKUP(D139,products!$A$1:$A$49,products!$E$1:$E$49,,0)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_xlfn.XLOOKUP(C139,customers!$A$1:$A$1001,customers!$I$1:$I$1001,,0)</f>
        <v>No</v>
      </c>
    </row>
    <row r="140" spans="1:16" x14ac:dyDescent="0.35">
      <c r="A140" s="2" t="s">
        <v>1266</v>
      </c>
      <c r="B140" s="9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 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 s="6">
        <f>_xlfn.XLOOKUP(D140,products!$A$1:$A$49,products!$D$1:$D$49,,0)</f>
        <v>1</v>
      </c>
      <c r="L140" s="7">
        <f>_xlfn.XLOOKUP(D140,products!$A$1:$A$49,products!$E$1:$E$49,,0)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_xlfn.XLOOKUP(C140,customers!$A$1:$A$1001,customers!$I$1:$I$1001,,0)</f>
        <v>No</v>
      </c>
    </row>
    <row r="141" spans="1:16" x14ac:dyDescent="0.35">
      <c r="A141" s="2" t="s">
        <v>1271</v>
      </c>
      <c r="B141" s="9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 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 s="6">
        <f>_xlfn.XLOOKUP(D141,products!$A$1:$A$49,products!$D$1:$D$49,,0)</f>
        <v>1</v>
      </c>
      <c r="L141" s="7">
        <f>_xlfn.XLOOKUP(D141,products!$A$1:$A$49,products!$E$1:$E$49,,0)</f>
        <v>12.95</v>
      </c>
      <c r="M141" s="8">
        <f t="shared" si="6"/>
        <v>77.699999999999989</v>
      </c>
      <c r="N141" t="str">
        <f t="shared" si="7"/>
        <v>Libero</v>
      </c>
      <c r="O141" t="str">
        <f t="shared" si="8"/>
        <v>Dark</v>
      </c>
      <c r="P141" t="str">
        <f>_xlfn.XLOOKUP(C141,customers!$A$1:$A$1001,customers!$I$1:$I$1001,,0)</f>
        <v>Yes</v>
      </c>
    </row>
    <row r="142" spans="1:16" x14ac:dyDescent="0.35">
      <c r="A142" s="2" t="s">
        <v>1276</v>
      </c>
      <c r="B142" s="9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 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 s="6">
        <f>_xlfn.XLOOKUP(D142,products!$A$1:$A$49,products!$D$1:$D$49,,0)</f>
        <v>2.5</v>
      </c>
      <c r="L142" s="7">
        <f>_xlfn.XLOOKUP(D142,products!$A$1:$A$49,products!$E$1:$E$49,,0)</f>
        <v>29.784999999999997</v>
      </c>
      <c r="M142" s="8">
        <f t="shared" si="6"/>
        <v>29.784999999999997</v>
      </c>
      <c r="N142" t="str">
        <f t="shared" si="7"/>
        <v>Libero</v>
      </c>
      <c r="O142" t="str">
        <f t="shared" si="8"/>
        <v>Dark</v>
      </c>
      <c r="P142" t="str">
        <f>_xlfn.XLOOKUP(C142,customers!$A$1:$A$1001,customers!$I$1:$I$1001,,0)</f>
        <v>Yes</v>
      </c>
    </row>
    <row r="143" spans="1:16" x14ac:dyDescent="0.35">
      <c r="A143" s="2" t="s">
        <v>1283</v>
      </c>
      <c r="B143" s="9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 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 s="6">
        <f>_xlfn.XLOOKUP(D143,products!$A$1:$A$49,products!$D$1:$D$49,,0)</f>
        <v>0.2</v>
      </c>
      <c r="L143" s="7">
        <f>_xlfn.XLOOKUP(D143,products!$A$1:$A$49,products!$E$1:$E$49,,0)</f>
        <v>3.8849999999999998</v>
      </c>
      <c r="M143" s="8">
        <f t="shared" si="6"/>
        <v>15.54</v>
      </c>
      <c r="N143" t="str">
        <f t="shared" si="7"/>
        <v>Arabic</v>
      </c>
      <c r="O143" t="str">
        <f t="shared" si="8"/>
        <v>Light</v>
      </c>
      <c r="P143" t="str">
        <f>_xlfn.XLOOKUP(C143,customers!$A$1:$A$1001,customers!$I$1:$I$1001,,0)</f>
        <v>Yes</v>
      </c>
    </row>
    <row r="144" spans="1:16" x14ac:dyDescent="0.35">
      <c r="A144" s="2" t="s">
        <v>1289</v>
      </c>
      <c r="B144" s="9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 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 s="6">
        <f>_xlfn.XLOOKUP(D144,products!$A$1:$A$49,products!$D$1:$D$49,,0)</f>
        <v>2.5</v>
      </c>
      <c r="L144" s="7">
        <f>_xlfn.XLOOKUP(D144,products!$A$1:$A$49,products!$E$1:$E$49,,0)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_xlfn.XLOOKUP(C144,customers!$A$1:$A$1001,customers!$I$1:$I$1001,,0)</f>
        <v>Yes</v>
      </c>
    </row>
    <row r="145" spans="1:16" x14ac:dyDescent="0.35">
      <c r="A145" s="2" t="s">
        <v>1293</v>
      </c>
      <c r="B145" s="9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 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 s="6">
        <f>_xlfn.XLOOKUP(D145,products!$A$1:$A$49,products!$D$1:$D$49,,0)</f>
        <v>0.5</v>
      </c>
      <c r="L145" s="7">
        <f>_xlfn.XLOOKUP(D145,products!$A$1:$A$49,products!$E$1:$E$49,,0)</f>
        <v>8.73</v>
      </c>
      <c r="M145" s="8">
        <f t="shared" si="6"/>
        <v>17.46</v>
      </c>
      <c r="N145" t="str">
        <f t="shared" si="7"/>
        <v>Libero</v>
      </c>
      <c r="O145" t="str">
        <f t="shared" si="8"/>
        <v>Medium</v>
      </c>
      <c r="P145" t="str">
        <f>_xlfn.XLOOKUP(C145,customers!$A$1:$A$1001,customers!$I$1:$I$1001,,0)</f>
        <v>No</v>
      </c>
    </row>
    <row r="146" spans="1:16" x14ac:dyDescent="0.35">
      <c r="A146" s="2" t="s">
        <v>1299</v>
      </c>
      <c r="B146" s="9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 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 s="6">
        <f>_xlfn.XLOOKUP(D146,products!$A$1:$A$49,products!$D$1:$D$49,,0)</f>
        <v>2.5</v>
      </c>
      <c r="L146" s="7">
        <f>_xlfn.XLOOKUP(D146,products!$A$1:$A$49,products!$E$1:$E$49,,0)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_xlfn.XLOOKUP(C146,customers!$A$1:$A$1001,customers!$I$1:$I$1001,,0)</f>
        <v>Yes</v>
      </c>
    </row>
    <row r="147" spans="1:16" x14ac:dyDescent="0.35">
      <c r="A147" s="2" t="s">
        <v>1305</v>
      </c>
      <c r="B147" s="9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 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 s="6">
        <f>_xlfn.XLOOKUP(D147,products!$A$1:$A$49,products!$D$1:$D$49,,0)</f>
        <v>0.2</v>
      </c>
      <c r="L147" s="7">
        <f>_xlfn.XLOOKUP(D147,products!$A$1:$A$49,products!$E$1:$E$49,,0)</f>
        <v>4.3650000000000002</v>
      </c>
      <c r="M147" s="8">
        <f t="shared" si="6"/>
        <v>17.46</v>
      </c>
      <c r="N147" t="str">
        <f t="shared" si="7"/>
        <v>Libero</v>
      </c>
      <c r="O147" t="str">
        <f t="shared" si="8"/>
        <v>Medium</v>
      </c>
      <c r="P147" t="str">
        <f>_xlfn.XLOOKUP(C147,customers!$A$1:$A$1001,customers!$I$1:$I$1001,,0)</f>
        <v>No</v>
      </c>
    </row>
    <row r="148" spans="1:16" x14ac:dyDescent="0.35">
      <c r="A148" s="2" t="s">
        <v>1311</v>
      </c>
      <c r="B148" s="9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 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 s="6">
        <f>_xlfn.XLOOKUP(D148,products!$A$1:$A$49,products!$D$1:$D$49,,0)</f>
        <v>1</v>
      </c>
      <c r="L148" s="7">
        <f>_xlfn.XLOOKUP(D148,products!$A$1:$A$49,products!$E$1:$E$49,,0)</f>
        <v>14.55</v>
      </c>
      <c r="M148" s="8">
        <f t="shared" si="6"/>
        <v>43.650000000000006</v>
      </c>
      <c r="N148" t="str">
        <f t="shared" si="7"/>
        <v>Libero</v>
      </c>
      <c r="O148" t="str">
        <f t="shared" si="8"/>
        <v>Medium</v>
      </c>
      <c r="P148" t="str">
        <f>_xlfn.XLOOKUP(C148,customers!$A$1:$A$1001,customers!$I$1:$I$1001,,0)</f>
        <v>No</v>
      </c>
    </row>
    <row r="149" spans="1:16" x14ac:dyDescent="0.35">
      <c r="A149" s="2" t="s">
        <v>1311</v>
      </c>
      <c r="B149" s="9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 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 s="6">
        <f>_xlfn.XLOOKUP(D149,products!$A$1:$A$49,products!$D$1:$D$49,,0)</f>
        <v>1</v>
      </c>
      <c r="L149" s="7">
        <f>_xlfn.XLOOKUP(D149,products!$A$1:$A$49,products!$E$1:$E$49,,0)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_xlfn.XLOOKUP(C149,customers!$A$1:$A$1001,customers!$I$1:$I$1001,,0)</f>
        <v>No</v>
      </c>
    </row>
    <row r="150" spans="1:16" x14ac:dyDescent="0.35">
      <c r="A150" s="2" t="s">
        <v>1322</v>
      </c>
      <c r="B150" s="9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 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 s="6">
        <f>_xlfn.XLOOKUP(D150,products!$A$1:$A$49,products!$D$1:$D$49,,0)</f>
        <v>0.2</v>
      </c>
      <c r="L150" s="7">
        <f>_xlfn.XLOOKUP(D150,products!$A$1:$A$49,products!$E$1:$E$49,,0)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_xlfn.XLOOKUP(C150,customers!$A$1:$A$1001,customers!$I$1:$I$1001,,0)</f>
        <v>Yes</v>
      </c>
    </row>
    <row r="151" spans="1:16" x14ac:dyDescent="0.35">
      <c r="A151" s="2" t="s">
        <v>1328</v>
      </c>
      <c r="B151" s="9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 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 s="6">
        <f>_xlfn.XLOOKUP(D151,products!$A$1:$A$49,products!$D$1:$D$49,,0)</f>
        <v>2.5</v>
      </c>
      <c r="L151" s="7">
        <f>_xlfn.XLOOKUP(D151,products!$A$1:$A$49,products!$E$1:$E$49,,0)</f>
        <v>25.874999999999996</v>
      </c>
      <c r="M151" s="8">
        <f t="shared" si="6"/>
        <v>51.749999999999993</v>
      </c>
      <c r="N151" t="str">
        <f t="shared" si="7"/>
        <v>Arabic</v>
      </c>
      <c r="O151" t="str">
        <f t="shared" si="8"/>
        <v>Medium</v>
      </c>
      <c r="P151" t="str">
        <f>_xlfn.XLOOKUP(C151,customers!$A$1:$A$1001,customers!$I$1:$I$1001,,0)</f>
        <v>Yes</v>
      </c>
    </row>
    <row r="152" spans="1:16" x14ac:dyDescent="0.35">
      <c r="A152" s="2" t="s">
        <v>1333</v>
      </c>
      <c r="B152" s="9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 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 s="6">
        <f>_xlfn.XLOOKUP(D152,products!$A$1:$A$49,products!$D$1:$D$49,,0)</f>
        <v>1</v>
      </c>
      <c r="L152" s="7">
        <f>_xlfn.XLOOKUP(D152,products!$A$1:$A$49,products!$E$1:$E$49,,0)</f>
        <v>12.95</v>
      </c>
      <c r="M152" s="8">
        <f t="shared" si="6"/>
        <v>12.95</v>
      </c>
      <c r="N152" t="str">
        <f t="shared" si="7"/>
        <v>Libero</v>
      </c>
      <c r="O152" t="str">
        <f t="shared" si="8"/>
        <v>Dark</v>
      </c>
      <c r="P152" t="str">
        <f>_xlfn.XLOOKUP(C152,customers!$A$1:$A$1001,customers!$I$1:$I$1001,,0)</f>
        <v>Yes</v>
      </c>
    </row>
    <row r="153" spans="1:16" x14ac:dyDescent="0.35">
      <c r="A153" s="2" t="s">
        <v>1339</v>
      </c>
      <c r="B153" s="9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 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 s="6">
        <f>_xlfn.XLOOKUP(D153,products!$A$1:$A$49,products!$D$1:$D$49,,0)</f>
        <v>1</v>
      </c>
      <c r="L153" s="7">
        <f>_xlfn.XLOOKUP(D153,products!$A$1:$A$49,products!$E$1:$E$49,,0)</f>
        <v>11.25</v>
      </c>
      <c r="M153" s="8">
        <f t="shared" si="6"/>
        <v>33.75</v>
      </c>
      <c r="N153" t="str">
        <f t="shared" si="7"/>
        <v>Arabic</v>
      </c>
      <c r="O153" t="str">
        <f t="shared" si="8"/>
        <v>Medium</v>
      </c>
      <c r="P153" t="str">
        <f>_xlfn.XLOOKUP(C153,customers!$A$1:$A$1001,customers!$I$1:$I$1001,,0)</f>
        <v>Yes</v>
      </c>
    </row>
    <row r="154" spans="1:16" x14ac:dyDescent="0.35">
      <c r="A154" s="2" t="s">
        <v>1344</v>
      </c>
      <c r="B154" s="9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 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 s="6">
        <f>_xlfn.XLOOKUP(D154,products!$A$1:$A$49,products!$D$1:$D$49,,0)</f>
        <v>2.5</v>
      </c>
      <c r="L154" s="7">
        <f>_xlfn.XLOOKUP(D154,products!$A$1:$A$49,products!$E$1:$E$49,,0)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_xlfn.XLOOKUP(C154,customers!$A$1:$A$1001,customers!$I$1:$I$1001,,0)</f>
        <v>Yes</v>
      </c>
    </row>
    <row r="155" spans="1:16" x14ac:dyDescent="0.35">
      <c r="A155" s="2" t="s">
        <v>1350</v>
      </c>
      <c r="B155" s="9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 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 s="6">
        <f>_xlfn.XLOOKUP(D155,products!$A$1:$A$49,products!$D$1:$D$49,,0)</f>
        <v>0.2</v>
      </c>
      <c r="L155" s="7">
        <f>_xlfn.XLOOKUP(D155,products!$A$1:$A$49,products!$E$1:$E$49,,0)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_xlfn.XLOOKUP(C155,customers!$A$1:$A$1001,customers!$I$1:$I$1001,,0)</f>
        <v>No</v>
      </c>
    </row>
    <row r="156" spans="1:16" x14ac:dyDescent="0.35">
      <c r="A156" s="2" t="s">
        <v>1355</v>
      </c>
      <c r="B156" s="9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 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 s="6">
        <f>_xlfn.XLOOKUP(D156,products!$A$1:$A$49,products!$D$1:$D$49,,0)</f>
        <v>2.5</v>
      </c>
      <c r="L156" s="7">
        <f>_xlfn.XLOOKUP(D156,products!$A$1:$A$49,products!$E$1:$E$49,,0)</f>
        <v>22.884999999999998</v>
      </c>
      <c r="M156" s="8">
        <f t="shared" si="6"/>
        <v>114.42499999999998</v>
      </c>
      <c r="N156" t="str">
        <f t="shared" si="7"/>
        <v>Arabic</v>
      </c>
      <c r="O156" t="str">
        <f t="shared" si="8"/>
        <v>Dark</v>
      </c>
      <c r="P156" t="str">
        <f>_xlfn.XLOOKUP(C156,customers!$A$1:$A$1001,customers!$I$1:$I$1001,,0)</f>
        <v>No</v>
      </c>
    </row>
    <row r="157" spans="1:16" x14ac:dyDescent="0.35">
      <c r="A157" s="2" t="s">
        <v>1361</v>
      </c>
      <c r="B157" s="9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 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 s="6">
        <f>_xlfn.XLOOKUP(D157,products!$A$1:$A$49,products!$D$1:$D$49,,0)</f>
        <v>2.5</v>
      </c>
      <c r="L157" s="7">
        <f>_xlfn.XLOOKUP(D157,products!$A$1:$A$49,products!$E$1:$E$49,,0)</f>
        <v>25.874999999999996</v>
      </c>
      <c r="M157" s="8">
        <f t="shared" si="6"/>
        <v>155.24999999999997</v>
      </c>
      <c r="N157" t="str">
        <f t="shared" si="7"/>
        <v>Arabic</v>
      </c>
      <c r="O157" t="str">
        <f t="shared" si="8"/>
        <v>Medium</v>
      </c>
      <c r="P157" t="str">
        <f>_xlfn.XLOOKUP(C157,customers!$A$1:$A$1001,customers!$I$1:$I$1001,,0)</f>
        <v>Yes</v>
      </c>
    </row>
    <row r="158" spans="1:16" x14ac:dyDescent="0.35">
      <c r="A158" s="2" t="s">
        <v>1367</v>
      </c>
      <c r="B158" s="9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 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 s="6">
        <f>_xlfn.XLOOKUP(D158,products!$A$1:$A$49,products!$D$1:$D$49,,0)</f>
        <v>2.5</v>
      </c>
      <c r="L158" s="7">
        <f>_xlfn.XLOOKUP(D158,products!$A$1:$A$49,products!$E$1:$E$49,,0)</f>
        <v>25.874999999999996</v>
      </c>
      <c r="M158" s="8">
        <f t="shared" si="6"/>
        <v>77.624999999999986</v>
      </c>
      <c r="N158" t="str">
        <f t="shared" si="7"/>
        <v>Arabic</v>
      </c>
      <c r="O158" t="str">
        <f t="shared" si="8"/>
        <v>Medium</v>
      </c>
      <c r="P158" t="str">
        <f>_xlfn.XLOOKUP(C158,customers!$A$1:$A$1001,customers!$I$1:$I$1001,,0)</f>
        <v>Yes</v>
      </c>
    </row>
    <row r="159" spans="1:16" x14ac:dyDescent="0.35">
      <c r="A159" s="2" t="s">
        <v>1373</v>
      </c>
      <c r="B159" s="9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 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 s="6">
        <f>_xlfn.XLOOKUP(D159,products!$A$1:$A$49,products!$D$1:$D$49,,0)</f>
        <v>2.5</v>
      </c>
      <c r="L159" s="7">
        <f>_xlfn.XLOOKUP(D159,products!$A$1:$A$49,products!$E$1:$E$49,,0)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_xlfn.XLOOKUP(C159,customers!$A$1:$A$1001,customers!$I$1:$I$1001,,0)</f>
        <v>No</v>
      </c>
    </row>
    <row r="160" spans="1:16" x14ac:dyDescent="0.35">
      <c r="A160" s="2" t="s">
        <v>1379</v>
      </c>
      <c r="B160" s="9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 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 s="6">
        <f>_xlfn.XLOOKUP(D160,products!$A$1:$A$49,products!$D$1:$D$49,,0)</f>
        <v>2.5</v>
      </c>
      <c r="L160" s="7">
        <f>_xlfn.XLOOKUP(D160,products!$A$1:$A$49,products!$E$1:$E$49,,0)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_xlfn.XLOOKUP(C160,customers!$A$1:$A$1001,customers!$I$1:$I$1001,,0)</f>
        <v>Yes</v>
      </c>
    </row>
    <row r="161" spans="1:16" x14ac:dyDescent="0.35">
      <c r="A161" s="2" t="s">
        <v>1384</v>
      </c>
      <c r="B161" s="9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 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 s="6">
        <f>_xlfn.XLOOKUP(D161,products!$A$1:$A$49,products!$D$1:$D$49,,0)</f>
        <v>2.5</v>
      </c>
      <c r="L161" s="7">
        <f>_xlfn.XLOOKUP(D161,products!$A$1:$A$49,products!$E$1:$E$49,,0)</f>
        <v>36.454999999999998</v>
      </c>
      <c r="M161" s="8">
        <f t="shared" si="6"/>
        <v>218.73</v>
      </c>
      <c r="N161" t="str">
        <f t="shared" si="7"/>
        <v>Libero</v>
      </c>
      <c r="O161" t="str">
        <f t="shared" si="8"/>
        <v>Light</v>
      </c>
      <c r="P161" t="str">
        <f>_xlfn.XLOOKUP(C161,customers!$A$1:$A$1001,customers!$I$1:$I$1001,,0)</f>
        <v>No</v>
      </c>
    </row>
    <row r="162" spans="1:16" x14ac:dyDescent="0.35">
      <c r="A162" s="2" t="s">
        <v>1389</v>
      </c>
      <c r="B162" s="9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 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 s="6">
        <f>_xlfn.XLOOKUP(D162,products!$A$1:$A$49,products!$D$1:$D$49,,0)</f>
        <v>0.5</v>
      </c>
      <c r="L162" s="7">
        <f>_xlfn.XLOOKUP(D162,products!$A$1:$A$49,products!$E$1:$E$49,,0)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_xlfn.XLOOKUP(C162,customers!$A$1:$A$1001,customers!$I$1:$I$1001,,0)</f>
        <v>No</v>
      </c>
    </row>
    <row r="163" spans="1:16" x14ac:dyDescent="0.35">
      <c r="A163" s="2" t="s">
        <v>1395</v>
      </c>
      <c r="B163" s="9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 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 s="6">
        <f>_xlfn.XLOOKUP(D163,products!$A$1:$A$49,products!$D$1:$D$49,,0)</f>
        <v>0.5</v>
      </c>
      <c r="L163" s="7">
        <f>_xlfn.XLOOKUP(D163,products!$A$1:$A$49,products!$E$1:$E$49,,0)</f>
        <v>7.77</v>
      </c>
      <c r="M163" s="8">
        <f t="shared" si="6"/>
        <v>23.31</v>
      </c>
      <c r="N163" t="str">
        <f t="shared" si="7"/>
        <v>Arabic</v>
      </c>
      <c r="O163" t="str">
        <f t="shared" si="8"/>
        <v>Light</v>
      </c>
      <c r="P163" t="str">
        <f>_xlfn.XLOOKUP(C163,customers!$A$1:$A$1001,customers!$I$1:$I$1001,,0)</f>
        <v>No</v>
      </c>
    </row>
    <row r="164" spans="1:16" x14ac:dyDescent="0.35">
      <c r="A164" s="2" t="s">
        <v>1401</v>
      </c>
      <c r="B164" s="9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 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 s="6">
        <f>_xlfn.XLOOKUP(D164,products!$A$1:$A$49,products!$D$1:$D$49,,0)</f>
        <v>0.5</v>
      </c>
      <c r="L164" s="7">
        <f>_xlfn.XLOOKUP(D164,products!$A$1:$A$49,products!$E$1:$E$49,,0)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_xlfn.XLOOKUP(C164,customers!$A$1:$A$1001,customers!$I$1:$I$1001,,0)</f>
        <v>Yes</v>
      </c>
    </row>
    <row r="165" spans="1:16" x14ac:dyDescent="0.35">
      <c r="A165" s="2" t="s">
        <v>1407</v>
      </c>
      <c r="B165" s="9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 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 s="6">
        <f>_xlfn.XLOOKUP(D165,products!$A$1:$A$49,products!$D$1:$D$49,,0)</f>
        <v>0.2</v>
      </c>
      <c r="L165" s="7">
        <f>_xlfn.XLOOKUP(D165,products!$A$1:$A$49,products!$E$1:$E$49,,0)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_xlfn.XLOOKUP(C165,customers!$A$1:$A$1001,customers!$I$1:$I$1001,,0)</f>
        <v>No</v>
      </c>
    </row>
    <row r="166" spans="1:16" x14ac:dyDescent="0.35">
      <c r="A166" s="2" t="s">
        <v>1413</v>
      </c>
      <c r="B166" s="9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 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 s="6">
        <f>_xlfn.XLOOKUP(D166,products!$A$1:$A$49,products!$D$1:$D$49,,0)</f>
        <v>0.5</v>
      </c>
      <c r="L166" s="7">
        <f>_xlfn.XLOOKUP(D166,products!$A$1:$A$49,products!$E$1:$E$49,,0)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_xlfn.XLOOKUP(C166,customers!$A$1:$A$1001,customers!$I$1:$I$1001,,0)</f>
        <v>No</v>
      </c>
    </row>
    <row r="167" spans="1:16" x14ac:dyDescent="0.35">
      <c r="A167" s="2" t="s">
        <v>1420</v>
      </c>
      <c r="B167" s="9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 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 s="6">
        <f>_xlfn.XLOOKUP(D167,products!$A$1:$A$49,products!$D$1:$D$49,,0)</f>
        <v>1</v>
      </c>
      <c r="L167" s="7">
        <f>_xlfn.XLOOKUP(D167,products!$A$1:$A$49,products!$E$1:$E$49,,0)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_xlfn.XLOOKUP(C167,customers!$A$1:$A$1001,customers!$I$1:$I$1001,,0)</f>
        <v>Yes</v>
      </c>
    </row>
    <row r="168" spans="1:16" x14ac:dyDescent="0.35">
      <c r="A168" s="2" t="s">
        <v>1425</v>
      </c>
      <c r="B168" s="9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 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 s="6">
        <f>_xlfn.XLOOKUP(D168,products!$A$1:$A$49,products!$D$1:$D$49,,0)</f>
        <v>0.5</v>
      </c>
      <c r="L168" s="7">
        <f>_xlfn.XLOOKUP(D168,products!$A$1:$A$49,products!$E$1:$E$49,,0)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_xlfn.XLOOKUP(C168,customers!$A$1:$A$1001,customers!$I$1:$I$1001,,0)</f>
        <v>Yes</v>
      </c>
    </row>
    <row r="169" spans="1:16" x14ac:dyDescent="0.35">
      <c r="A169" s="2" t="s">
        <v>1430</v>
      </c>
      <c r="B169" s="9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 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 s="6">
        <f>_xlfn.XLOOKUP(D169,products!$A$1:$A$49,products!$D$1:$D$49,,0)</f>
        <v>0.5</v>
      </c>
      <c r="L169" s="7">
        <f>_xlfn.XLOOKUP(D169,products!$A$1:$A$49,products!$E$1:$E$49,,0)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_xlfn.XLOOKUP(C169,customers!$A$1:$A$1001,customers!$I$1:$I$1001,,0)</f>
        <v>Yes</v>
      </c>
    </row>
    <row r="170" spans="1:16" x14ac:dyDescent="0.35">
      <c r="A170" s="2" t="s">
        <v>1436</v>
      </c>
      <c r="B170" s="9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 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 s="6">
        <f>_xlfn.XLOOKUP(D170,products!$A$1:$A$49,products!$D$1:$D$49,,0)</f>
        <v>0.5</v>
      </c>
      <c r="L170" s="7">
        <f>_xlfn.XLOOKUP(D170,products!$A$1:$A$49,products!$E$1:$E$49,,0)</f>
        <v>6.75</v>
      </c>
      <c r="M170" s="8">
        <f t="shared" si="6"/>
        <v>40.5</v>
      </c>
      <c r="N170" t="str">
        <f t="shared" si="7"/>
        <v>Arabic</v>
      </c>
      <c r="O170" t="str">
        <f t="shared" si="8"/>
        <v>Medium</v>
      </c>
      <c r="P170" t="str">
        <f>_xlfn.XLOOKUP(C170,customers!$A$1:$A$1001,customers!$I$1:$I$1001,,0)</f>
        <v>No</v>
      </c>
    </row>
    <row r="171" spans="1:16" x14ac:dyDescent="0.35">
      <c r="A171" s="2" t="s">
        <v>1441</v>
      </c>
      <c r="B171" s="9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 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 s="6">
        <f>_xlfn.XLOOKUP(D171,products!$A$1:$A$49,products!$D$1:$D$49,,0)</f>
        <v>1</v>
      </c>
      <c r="L171" s="7">
        <f>_xlfn.XLOOKUP(D171,products!$A$1:$A$49,products!$E$1:$E$49,,0)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_xlfn.XLOOKUP(C171,customers!$A$1:$A$1001,customers!$I$1:$I$1001,,0)</f>
        <v>No</v>
      </c>
    </row>
    <row r="172" spans="1:16" x14ac:dyDescent="0.35">
      <c r="A172" s="2" t="s">
        <v>1448</v>
      </c>
      <c r="B172" s="9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 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 s="6">
        <f>_xlfn.XLOOKUP(D172,products!$A$1:$A$49,products!$D$1:$D$49,,0)</f>
        <v>2.5</v>
      </c>
      <c r="L172" s="7">
        <f>_xlfn.XLOOKUP(D172,products!$A$1:$A$49,products!$E$1:$E$49,,0)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_xlfn.XLOOKUP(C172,customers!$A$1:$A$1001,customers!$I$1:$I$1001,,0)</f>
        <v>No</v>
      </c>
    </row>
    <row r="173" spans="1:16" x14ac:dyDescent="0.35">
      <c r="A173" s="2" t="s">
        <v>1453</v>
      </c>
      <c r="B173" s="9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 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 s="6">
        <f>_xlfn.XLOOKUP(D173,products!$A$1:$A$49,products!$D$1:$D$49,,0)</f>
        <v>2.5</v>
      </c>
      <c r="L173" s="7">
        <f>_xlfn.XLOOKUP(D173,products!$A$1:$A$49,products!$E$1:$E$49,,0)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_xlfn.XLOOKUP(C173,customers!$A$1:$A$1001,customers!$I$1:$I$1001,,0)</f>
        <v>Yes</v>
      </c>
    </row>
    <row r="174" spans="1:16" x14ac:dyDescent="0.35">
      <c r="A174" s="2" t="s">
        <v>1459</v>
      </c>
      <c r="B174" s="9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 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 s="6">
        <f>_xlfn.XLOOKUP(D174,products!$A$1:$A$49,products!$D$1:$D$49,,0)</f>
        <v>0.5</v>
      </c>
      <c r="L174" s="7">
        <f>_xlfn.XLOOKUP(D174,products!$A$1:$A$49,products!$E$1:$E$49,,0)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_xlfn.XLOOKUP(C174,customers!$A$1:$A$1001,customers!$I$1:$I$1001,,0)</f>
        <v>No</v>
      </c>
    </row>
    <row r="175" spans="1:16" x14ac:dyDescent="0.35">
      <c r="A175" s="2" t="s">
        <v>1464</v>
      </c>
      <c r="B175" s="9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 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 s="6">
        <f>_xlfn.XLOOKUP(D175,products!$A$1:$A$49,products!$D$1:$D$49,,0)</f>
        <v>2.5</v>
      </c>
      <c r="L175" s="7">
        <f>_xlfn.XLOOKUP(D175,products!$A$1:$A$49,products!$E$1:$E$49,,0)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_xlfn.XLOOKUP(C175,customers!$A$1:$A$1001,customers!$I$1:$I$1001,,0)</f>
        <v>No</v>
      </c>
    </row>
    <row r="176" spans="1:16" x14ac:dyDescent="0.35">
      <c r="A176" s="2" t="s">
        <v>1470</v>
      </c>
      <c r="B176" s="9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 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 s="6">
        <f>_xlfn.XLOOKUP(D176,products!$A$1:$A$49,products!$D$1:$D$49,,0)</f>
        <v>2.5</v>
      </c>
      <c r="L176" s="7">
        <f>_xlfn.XLOOKUP(D176,products!$A$1:$A$49,products!$E$1:$E$49,,0)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_xlfn.XLOOKUP(C176,customers!$A$1:$A$1001,customers!$I$1:$I$1001,,0)</f>
        <v>Yes</v>
      </c>
    </row>
    <row r="177" spans="1:16" x14ac:dyDescent="0.35">
      <c r="A177" s="2" t="s">
        <v>1475</v>
      </c>
      <c r="B177" s="9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 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 s="6">
        <f>_xlfn.XLOOKUP(D177,products!$A$1:$A$49,products!$D$1:$D$49,,0)</f>
        <v>2.5</v>
      </c>
      <c r="L177" s="7">
        <f>_xlfn.XLOOKUP(D177,products!$A$1:$A$49,products!$E$1:$E$49,,0)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_xlfn.XLOOKUP(C177,customers!$A$1:$A$1001,customers!$I$1:$I$1001,,0)</f>
        <v>Yes</v>
      </c>
    </row>
    <row r="178" spans="1:16" x14ac:dyDescent="0.35">
      <c r="A178" s="2" t="s">
        <v>1481</v>
      </c>
      <c r="B178" s="9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 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 s="6">
        <f>_xlfn.XLOOKUP(D178,products!$A$1:$A$49,products!$D$1:$D$49,,0)</f>
        <v>2.5</v>
      </c>
      <c r="L178" s="7">
        <f>_xlfn.XLOOKUP(D178,products!$A$1:$A$49,products!$E$1:$E$49,,0)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_xlfn.XLOOKUP(C178,customers!$A$1:$A$1001,customers!$I$1:$I$1001,,0)</f>
        <v>Yes</v>
      </c>
    </row>
    <row r="179" spans="1:16" x14ac:dyDescent="0.35">
      <c r="A179" s="2" t="s">
        <v>1487</v>
      </c>
      <c r="B179" s="9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 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 s="6">
        <f>_xlfn.XLOOKUP(D179,products!$A$1:$A$49,products!$D$1:$D$49,,0)</f>
        <v>2.5</v>
      </c>
      <c r="L179" s="7">
        <f>_xlfn.XLOOKUP(D179,products!$A$1:$A$49,products!$E$1:$E$49,,0)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_xlfn.XLOOKUP(C179,customers!$A$1:$A$1001,customers!$I$1:$I$1001,,0)</f>
        <v>Yes</v>
      </c>
    </row>
    <row r="180" spans="1:16" x14ac:dyDescent="0.35">
      <c r="A180" s="2" t="s">
        <v>1492</v>
      </c>
      <c r="B180" s="9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 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 s="6">
        <f>_xlfn.XLOOKUP(D180,products!$A$1:$A$49,products!$D$1:$D$49,,0)</f>
        <v>1</v>
      </c>
      <c r="L180" s="7">
        <f>_xlfn.XLOOKUP(D180,products!$A$1:$A$49,products!$E$1:$E$49,,0)</f>
        <v>12.95</v>
      </c>
      <c r="M180" s="8">
        <f t="shared" si="6"/>
        <v>25.9</v>
      </c>
      <c r="N180" t="str">
        <f t="shared" si="7"/>
        <v>Arabic</v>
      </c>
      <c r="O180" t="str">
        <f t="shared" si="8"/>
        <v>Light</v>
      </c>
      <c r="P180" t="str">
        <f>_xlfn.XLOOKUP(C180,customers!$A$1:$A$1001,customers!$I$1:$I$1001,,0)</f>
        <v>No</v>
      </c>
    </row>
    <row r="181" spans="1:16" x14ac:dyDescent="0.35">
      <c r="A181" s="2" t="s">
        <v>1498</v>
      </c>
      <c r="B181" s="9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 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 s="6">
        <f>_xlfn.XLOOKUP(D181,products!$A$1:$A$49,products!$D$1:$D$49,,0)</f>
        <v>0.2</v>
      </c>
      <c r="L181" s="7">
        <f>_xlfn.XLOOKUP(D181,products!$A$1:$A$49,products!$E$1:$E$49,,0)</f>
        <v>2.9849999999999999</v>
      </c>
      <c r="M181" s="8">
        <f t="shared" si="6"/>
        <v>2.9849999999999999</v>
      </c>
      <c r="N181" t="str">
        <f t="shared" si="7"/>
        <v>Arabic</v>
      </c>
      <c r="O181" t="str">
        <f t="shared" si="8"/>
        <v>Dark</v>
      </c>
      <c r="P181" t="str">
        <f>_xlfn.XLOOKUP(C181,customers!$A$1:$A$1001,customers!$I$1:$I$1001,,0)</f>
        <v>No</v>
      </c>
    </row>
    <row r="182" spans="1:16" x14ac:dyDescent="0.35">
      <c r="A182" s="2" t="s">
        <v>1503</v>
      </c>
      <c r="B182" s="9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 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 s="6">
        <f>_xlfn.XLOOKUP(D182,products!$A$1:$A$49,products!$D$1:$D$49,,0)</f>
        <v>0.2</v>
      </c>
      <c r="L182" s="7">
        <f>_xlfn.XLOOKUP(D182,products!$A$1:$A$49,products!$E$1:$E$49,,0)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_xlfn.XLOOKUP(C182,customers!$A$1:$A$1001,customers!$I$1:$I$1001,,0)</f>
        <v>No</v>
      </c>
    </row>
    <row r="183" spans="1:16" x14ac:dyDescent="0.35">
      <c r="A183" s="2" t="s">
        <v>1503</v>
      </c>
      <c r="B183" s="9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 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 s="6">
        <f>_xlfn.XLOOKUP(D183,products!$A$1:$A$49,products!$D$1:$D$49,,0)</f>
        <v>0.5</v>
      </c>
      <c r="L183" s="7">
        <f>_xlfn.XLOOKUP(D183,products!$A$1:$A$49,products!$E$1:$E$49,,0)</f>
        <v>5.97</v>
      </c>
      <c r="M183" s="8">
        <f t="shared" si="6"/>
        <v>29.849999999999998</v>
      </c>
      <c r="N183" t="str">
        <f t="shared" si="7"/>
        <v>Arabic</v>
      </c>
      <c r="O183" t="str">
        <f t="shared" si="8"/>
        <v>Dark</v>
      </c>
      <c r="P183" t="str">
        <f>_xlfn.XLOOKUP(C183,customers!$A$1:$A$1001,customers!$I$1:$I$1001,,0)</f>
        <v>No</v>
      </c>
    </row>
    <row r="184" spans="1:16" x14ac:dyDescent="0.35">
      <c r="A184" s="2" t="s">
        <v>1514</v>
      </c>
      <c r="B184" s="9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 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 s="6">
        <f>_xlfn.XLOOKUP(D184,products!$A$1:$A$49,products!$D$1:$D$49,,0)</f>
        <v>0.5</v>
      </c>
      <c r="L184" s="7">
        <f>_xlfn.XLOOKUP(D184,products!$A$1:$A$49,products!$E$1:$E$49,,0)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_xlfn.XLOOKUP(C184,customers!$A$1:$A$1001,customers!$I$1:$I$1001,,0)</f>
        <v>No</v>
      </c>
    </row>
    <row r="185" spans="1:16" x14ac:dyDescent="0.35">
      <c r="A185" s="2" t="s">
        <v>1520</v>
      </c>
      <c r="B185" s="9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 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 s="6">
        <f>_xlfn.XLOOKUP(D185,products!$A$1:$A$49,products!$D$1:$D$49,,0)</f>
        <v>0.2</v>
      </c>
      <c r="L185" s="7">
        <f>_xlfn.XLOOKUP(D185,products!$A$1:$A$49,products!$E$1:$E$49,,0)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_xlfn.XLOOKUP(C185,customers!$A$1:$A$1001,customers!$I$1:$I$1001,,0)</f>
        <v>No</v>
      </c>
    </row>
    <row r="186" spans="1:16" x14ac:dyDescent="0.35">
      <c r="A186" s="2" t="s">
        <v>1526</v>
      </c>
      <c r="B186" s="9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 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 s="6">
        <f>_xlfn.XLOOKUP(D186,products!$A$1:$A$49,products!$D$1:$D$49,,0)</f>
        <v>0.5</v>
      </c>
      <c r="L186" s="7">
        <f>_xlfn.XLOOKUP(D186,products!$A$1:$A$49,products!$E$1:$E$49,,0)</f>
        <v>7.77</v>
      </c>
      <c r="M186" s="8">
        <f t="shared" si="6"/>
        <v>31.08</v>
      </c>
      <c r="N186" t="str">
        <f t="shared" si="7"/>
        <v>Arabic</v>
      </c>
      <c r="O186" t="str">
        <f t="shared" si="8"/>
        <v>Light</v>
      </c>
      <c r="P186" t="str">
        <f>_xlfn.XLOOKUP(C186,customers!$A$1:$A$1001,customers!$I$1:$I$1001,,0)</f>
        <v>No</v>
      </c>
    </row>
    <row r="187" spans="1:16" x14ac:dyDescent="0.35">
      <c r="A187" s="2" t="s">
        <v>1532</v>
      </c>
      <c r="B187" s="9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 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 s="6">
        <f>_xlfn.XLOOKUP(D187,products!$A$1:$A$49,products!$D$1:$D$49,,0)</f>
        <v>0.5</v>
      </c>
      <c r="L187" s="7">
        <f>_xlfn.XLOOKUP(D187,products!$A$1:$A$49,products!$E$1:$E$49,,0)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_xlfn.XLOOKUP(C187,customers!$A$1:$A$1001,customers!$I$1:$I$1001,,0)</f>
        <v>Yes</v>
      </c>
    </row>
    <row r="188" spans="1:16" x14ac:dyDescent="0.35">
      <c r="A188" s="2" t="s">
        <v>1538</v>
      </c>
      <c r="B188" s="9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 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 s="6">
        <f>_xlfn.XLOOKUP(D188,products!$A$1:$A$49,products!$D$1:$D$49,,0)</f>
        <v>2.5</v>
      </c>
      <c r="L188" s="7">
        <f>_xlfn.XLOOKUP(D188,products!$A$1:$A$49,products!$E$1:$E$49,,0)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_xlfn.XLOOKUP(C188,customers!$A$1:$A$1001,customers!$I$1:$I$1001,,0)</f>
        <v>No</v>
      </c>
    </row>
    <row r="189" spans="1:16" x14ac:dyDescent="0.35">
      <c r="A189" s="2" t="s">
        <v>1544</v>
      </c>
      <c r="B189" s="9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 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 s="6">
        <f>_xlfn.XLOOKUP(D189,products!$A$1:$A$49,products!$D$1:$D$49,,0)</f>
        <v>0.5</v>
      </c>
      <c r="L189" s="7">
        <f>_xlfn.XLOOKUP(D189,products!$A$1:$A$49,products!$E$1:$E$49,,0)</f>
        <v>8.73</v>
      </c>
      <c r="M189" s="8">
        <f t="shared" si="6"/>
        <v>43.650000000000006</v>
      </c>
      <c r="N189" t="str">
        <f t="shared" si="7"/>
        <v>Libero</v>
      </c>
      <c r="O189" t="str">
        <f t="shared" si="8"/>
        <v>Medium</v>
      </c>
      <c r="P189" t="str">
        <f>_xlfn.XLOOKUP(C189,customers!$A$1:$A$1001,customers!$I$1:$I$1001,,0)</f>
        <v>Yes</v>
      </c>
    </row>
    <row r="190" spans="1:16" x14ac:dyDescent="0.35">
      <c r="A190" s="2" t="s">
        <v>1549</v>
      </c>
      <c r="B190" s="9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 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 s="6">
        <f>_xlfn.XLOOKUP(D190,products!$A$1:$A$49,products!$D$1:$D$49,,0)</f>
        <v>0.2</v>
      </c>
      <c r="L190" s="7">
        <f>_xlfn.XLOOKUP(D190,products!$A$1:$A$49,products!$E$1:$E$49,,0)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_xlfn.XLOOKUP(C190,customers!$A$1:$A$1001,customers!$I$1:$I$1001,,0)</f>
        <v>Yes</v>
      </c>
    </row>
    <row r="191" spans="1:16" x14ac:dyDescent="0.35">
      <c r="A191" s="2" t="s">
        <v>1555</v>
      </c>
      <c r="B191" s="9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 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 s="6">
        <f>_xlfn.XLOOKUP(D191,products!$A$1:$A$49,products!$D$1:$D$49,,0)</f>
        <v>1</v>
      </c>
      <c r="L191" s="7">
        <f>_xlfn.XLOOKUP(D191,products!$A$1:$A$49,products!$E$1:$E$49,,0)</f>
        <v>14.55</v>
      </c>
      <c r="M191" s="8">
        <f t="shared" si="6"/>
        <v>43.650000000000006</v>
      </c>
      <c r="N191" t="str">
        <f t="shared" si="7"/>
        <v>Libero</v>
      </c>
      <c r="O191" t="str">
        <f t="shared" si="8"/>
        <v>Medium</v>
      </c>
      <c r="P191" t="str">
        <f>_xlfn.XLOOKUP(C191,customers!$A$1:$A$1001,customers!$I$1:$I$1001,,0)</f>
        <v>Yes</v>
      </c>
    </row>
    <row r="192" spans="1:16" x14ac:dyDescent="0.35">
      <c r="A192" s="2" t="s">
        <v>1561</v>
      </c>
      <c r="B192" s="9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 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 s="6">
        <f>_xlfn.XLOOKUP(D192,products!$A$1:$A$49,products!$D$1:$D$49,,0)</f>
        <v>2.5</v>
      </c>
      <c r="L192" s="7">
        <f>_xlfn.XLOOKUP(D192,products!$A$1:$A$49,products!$E$1:$E$49,,0)</f>
        <v>33.464999999999996</v>
      </c>
      <c r="M192" s="8">
        <f t="shared" si="6"/>
        <v>33.464999999999996</v>
      </c>
      <c r="N192" t="str">
        <f t="shared" si="7"/>
        <v>Libero</v>
      </c>
      <c r="O192" t="str">
        <f t="shared" si="8"/>
        <v>Medium</v>
      </c>
      <c r="P192" t="str">
        <f>_xlfn.XLOOKUP(C192,customers!$A$1:$A$1001,customers!$I$1:$I$1001,,0)</f>
        <v>Yes</v>
      </c>
    </row>
    <row r="193" spans="1:16" x14ac:dyDescent="0.35">
      <c r="A193" s="2" t="s">
        <v>1567</v>
      </c>
      <c r="B193" s="9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 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 s="6">
        <f>_xlfn.XLOOKUP(D193,products!$A$1:$A$49,products!$D$1:$D$49,,0)</f>
        <v>0.2</v>
      </c>
      <c r="L193" s="7">
        <f>_xlfn.XLOOKUP(D193,products!$A$1:$A$49,products!$E$1:$E$49,,0)</f>
        <v>3.8849999999999998</v>
      </c>
      <c r="M193" s="8">
        <f t="shared" si="6"/>
        <v>19.424999999999997</v>
      </c>
      <c r="N193" t="str">
        <f t="shared" si="7"/>
        <v>Libero</v>
      </c>
      <c r="O193" t="str">
        <f t="shared" si="8"/>
        <v>Dark</v>
      </c>
      <c r="P193" t="str">
        <f>_xlfn.XLOOKUP(C193,customers!$A$1:$A$1001,customers!$I$1:$I$1001,,0)</f>
        <v>Yes</v>
      </c>
    </row>
    <row r="194" spans="1:16" x14ac:dyDescent="0.35">
      <c r="A194" s="2" t="s">
        <v>1573</v>
      </c>
      <c r="B194" s="9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 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 s="6">
        <f>_xlfn.XLOOKUP(D194,products!$A$1:$A$49,products!$D$1:$D$49,,0)</f>
        <v>1</v>
      </c>
      <c r="L194" s="7">
        <f>_xlfn.XLOOKUP(D194,products!$A$1:$A$49,products!$E$1:$E$49,,0)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_xlfn.XLOOKUP(C194,customers!$A$1:$A$1001,customers!$I$1:$I$1001,,0)</f>
        <v>Yes</v>
      </c>
    </row>
    <row r="195" spans="1:16" x14ac:dyDescent="0.35">
      <c r="A195" s="2" t="s">
        <v>1579</v>
      </c>
      <c r="B195" s="9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 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 s="6">
        <f>_xlfn.XLOOKUP(D195,products!$A$1:$A$49,products!$D$1:$D$49,,0)</f>
        <v>1</v>
      </c>
      <c r="L195" s="7">
        <f>_xlfn.XLOOKUP(D195,products!$A$1:$A$49,products!$E$1:$E$49,,0)</f>
        <v>14.85</v>
      </c>
      <c r="M195" s="8">
        <f t="shared" ref="M195:M258" si="9">E195*L195</f>
        <v>44.55</v>
      </c>
      <c r="N195" t="str">
        <f t="shared" ref="N195:N258" si="10">IF(I195="Rob","Robusta",IF(I195="Exc","Excelsa",IF(I195="Ara","Arabic",IF(I195="Lib","Libero",""))))</f>
        <v>Excelsa</v>
      </c>
      <c r="O195" t="str">
        <f t="shared" ref="O195:O258" si="11">IF(J195="M", "Medium", IF(J195="D", "Dark", IF(J195="L", "Light","")))</f>
        <v>Light</v>
      </c>
      <c r="P195" t="str">
        <f>_xlfn.XLOOKUP(C195,customers!$A$1:$A$1001,customers!$I$1:$I$1001,,0)</f>
        <v>No</v>
      </c>
    </row>
    <row r="196" spans="1:16" x14ac:dyDescent="0.35">
      <c r="A196" s="2" t="s">
        <v>1584</v>
      </c>
      <c r="B196" s="9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 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 s="6">
        <f>_xlfn.XLOOKUP(D196,products!$A$1:$A$49,products!$D$1:$D$49,,0)</f>
        <v>0.5</v>
      </c>
      <c r="L196" s="7">
        <f>_xlfn.XLOOKUP(D196,products!$A$1:$A$49,products!$E$1:$E$49,,0)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_xlfn.XLOOKUP(C196,customers!$A$1:$A$1001,customers!$I$1:$I$1001,,0)</f>
        <v>No</v>
      </c>
    </row>
    <row r="197" spans="1:16" x14ac:dyDescent="0.35">
      <c r="A197" s="2" t="s">
        <v>1590</v>
      </c>
      <c r="B197" s="9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 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 s="6">
        <f>_xlfn.XLOOKUP(D197,products!$A$1:$A$49,products!$D$1:$D$49,,0)</f>
        <v>1</v>
      </c>
      <c r="L197" s="7">
        <f>_xlfn.XLOOKUP(D197,products!$A$1:$A$49,products!$E$1:$E$49,,0)</f>
        <v>12.95</v>
      </c>
      <c r="M197" s="8">
        <f t="shared" si="9"/>
        <v>38.849999999999994</v>
      </c>
      <c r="N197" t="str">
        <f t="shared" si="10"/>
        <v>Arabic</v>
      </c>
      <c r="O197" t="str">
        <f t="shared" si="11"/>
        <v>Light</v>
      </c>
      <c r="P197" t="str">
        <f>_xlfn.XLOOKUP(C197,customers!$A$1:$A$1001,customers!$I$1:$I$1001,,0)</f>
        <v>No</v>
      </c>
    </row>
    <row r="198" spans="1:16" x14ac:dyDescent="0.35">
      <c r="A198" s="2" t="s">
        <v>1596</v>
      </c>
      <c r="B198" s="9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 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 s="6">
        <f>_xlfn.XLOOKUP(D198,products!$A$1:$A$49,products!$D$1:$D$49,,0)</f>
        <v>0.5</v>
      </c>
      <c r="L198" s="7">
        <f>_xlfn.XLOOKUP(D198,products!$A$1:$A$49,products!$E$1:$E$49,,0)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_xlfn.XLOOKUP(C198,customers!$A$1:$A$1001,customers!$I$1:$I$1001,,0)</f>
        <v>No</v>
      </c>
    </row>
    <row r="199" spans="1:16" x14ac:dyDescent="0.35">
      <c r="A199" s="2" t="s">
        <v>1596</v>
      </c>
      <c r="B199" s="9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 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 s="6">
        <f>_xlfn.XLOOKUP(D199,products!$A$1:$A$49,products!$D$1:$D$49,,0)</f>
        <v>2.5</v>
      </c>
      <c r="L199" s="7">
        <f>_xlfn.XLOOKUP(D199,products!$A$1:$A$49,products!$E$1:$E$49,,0)</f>
        <v>29.784999999999997</v>
      </c>
      <c r="M199" s="8">
        <f t="shared" si="9"/>
        <v>59.569999999999993</v>
      </c>
      <c r="N199" t="str">
        <f t="shared" si="10"/>
        <v>Libero</v>
      </c>
      <c r="O199" t="str">
        <f t="shared" si="11"/>
        <v>Dark</v>
      </c>
      <c r="P199" t="str">
        <f>_xlfn.XLOOKUP(C199,customers!$A$1:$A$1001,customers!$I$1:$I$1001,,0)</f>
        <v>No</v>
      </c>
    </row>
    <row r="200" spans="1:16" x14ac:dyDescent="0.35">
      <c r="A200" s="2" t="s">
        <v>1596</v>
      </c>
      <c r="B200" s="9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 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 s="6">
        <f>_xlfn.XLOOKUP(D200,products!$A$1:$A$49,products!$D$1:$D$49,,0)</f>
        <v>2.5</v>
      </c>
      <c r="L200" s="7">
        <f>_xlfn.XLOOKUP(D200,products!$A$1:$A$49,products!$E$1:$E$49,,0)</f>
        <v>29.784999999999997</v>
      </c>
      <c r="M200" s="8">
        <f t="shared" si="9"/>
        <v>89.35499999999999</v>
      </c>
      <c r="N200" t="str">
        <f t="shared" si="10"/>
        <v>Libero</v>
      </c>
      <c r="O200" t="str">
        <f t="shared" si="11"/>
        <v>Dark</v>
      </c>
      <c r="P200" t="str">
        <f>_xlfn.XLOOKUP(C200,customers!$A$1:$A$1001,customers!$I$1:$I$1001,,0)</f>
        <v>No</v>
      </c>
    </row>
    <row r="201" spans="1:16" x14ac:dyDescent="0.35">
      <c r="A201" s="2" t="s">
        <v>1596</v>
      </c>
      <c r="B201" s="9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 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 s="6">
        <f>_xlfn.XLOOKUP(D201,products!$A$1:$A$49,products!$D$1:$D$49,,0)</f>
        <v>0.5</v>
      </c>
      <c r="L201" s="7">
        <f>_xlfn.XLOOKUP(D201,products!$A$1:$A$49,products!$E$1:$E$49,,0)</f>
        <v>9.51</v>
      </c>
      <c r="M201" s="8">
        <f t="shared" si="9"/>
        <v>38.04</v>
      </c>
      <c r="N201" t="str">
        <f t="shared" si="10"/>
        <v>Libero</v>
      </c>
      <c r="O201" t="str">
        <f t="shared" si="11"/>
        <v>Light</v>
      </c>
      <c r="P201" t="str">
        <f>_xlfn.XLOOKUP(C201,customers!$A$1:$A$1001,customers!$I$1:$I$1001,,0)</f>
        <v>No</v>
      </c>
    </row>
    <row r="202" spans="1:16" x14ac:dyDescent="0.35">
      <c r="A202" s="2" t="s">
        <v>1596</v>
      </c>
      <c r="B202" s="9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 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 s="6">
        <f>_xlfn.XLOOKUP(D202,products!$A$1:$A$49,products!$D$1:$D$49,,0)</f>
        <v>1</v>
      </c>
      <c r="L202" s="7">
        <f>_xlfn.XLOOKUP(D202,products!$A$1:$A$49,products!$E$1:$E$49,,0)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_xlfn.XLOOKUP(C202,customers!$A$1:$A$1001,customers!$I$1:$I$1001,,0)</f>
        <v>No</v>
      </c>
    </row>
    <row r="203" spans="1:16" x14ac:dyDescent="0.35">
      <c r="A203" s="2" t="s">
        <v>1621</v>
      </c>
      <c r="B203" s="9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 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 s="6">
        <f>_xlfn.XLOOKUP(D203,products!$A$1:$A$49,products!$D$1:$D$49,,0)</f>
        <v>0.5</v>
      </c>
      <c r="L203" s="7">
        <f>_xlfn.XLOOKUP(D203,products!$A$1:$A$49,products!$E$1:$E$49,,0)</f>
        <v>9.51</v>
      </c>
      <c r="M203" s="8">
        <f t="shared" si="9"/>
        <v>57.06</v>
      </c>
      <c r="N203" t="str">
        <f t="shared" si="10"/>
        <v>Libero</v>
      </c>
      <c r="O203" t="str">
        <f t="shared" si="11"/>
        <v>Light</v>
      </c>
      <c r="P203" t="str">
        <f>_xlfn.XLOOKUP(C203,customers!$A$1:$A$1001,customers!$I$1:$I$1001,,0)</f>
        <v>No</v>
      </c>
    </row>
    <row r="204" spans="1:16" x14ac:dyDescent="0.35">
      <c r="A204" s="2" t="s">
        <v>1626</v>
      </c>
      <c r="B204" s="9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 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 s="6">
        <f>_xlfn.XLOOKUP(D204,products!$A$1:$A$49,products!$D$1:$D$49,,0)</f>
        <v>2.5</v>
      </c>
      <c r="L204" s="7">
        <f>_xlfn.XLOOKUP(D204,products!$A$1:$A$49,products!$E$1:$E$49,,0)</f>
        <v>29.784999999999997</v>
      </c>
      <c r="M204" s="8">
        <f t="shared" si="9"/>
        <v>178.70999999999998</v>
      </c>
      <c r="N204" t="str">
        <f t="shared" si="10"/>
        <v>Libero</v>
      </c>
      <c r="O204" t="str">
        <f t="shared" si="11"/>
        <v>Dark</v>
      </c>
      <c r="P204" t="str">
        <f>_xlfn.XLOOKUP(C204,customers!$A$1:$A$1001,customers!$I$1:$I$1001,,0)</f>
        <v>Yes</v>
      </c>
    </row>
    <row r="205" spans="1:16" x14ac:dyDescent="0.35">
      <c r="A205" s="2" t="s">
        <v>1632</v>
      </c>
      <c r="B205" s="9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 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 s="6">
        <f>_xlfn.XLOOKUP(D205,products!$A$1:$A$49,products!$D$1:$D$49,,0)</f>
        <v>0.2</v>
      </c>
      <c r="L205" s="7">
        <f>_xlfn.XLOOKUP(D205,products!$A$1:$A$49,products!$E$1:$E$49,,0)</f>
        <v>4.7549999999999999</v>
      </c>
      <c r="M205" s="8">
        <f t="shared" si="9"/>
        <v>4.7549999999999999</v>
      </c>
      <c r="N205" t="str">
        <f t="shared" si="10"/>
        <v>Libero</v>
      </c>
      <c r="O205" t="str">
        <f t="shared" si="11"/>
        <v>Light</v>
      </c>
      <c r="P205" t="str">
        <f>_xlfn.XLOOKUP(C205,customers!$A$1:$A$1001,customers!$I$1:$I$1001,,0)</f>
        <v>No</v>
      </c>
    </row>
    <row r="206" spans="1:16" x14ac:dyDescent="0.35">
      <c r="A206" s="2" t="s">
        <v>1638</v>
      </c>
      <c r="B206" s="9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 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 s="6">
        <f>_xlfn.XLOOKUP(D206,products!$A$1:$A$49,products!$D$1:$D$49,,0)</f>
        <v>1</v>
      </c>
      <c r="L206" s="7">
        <f>_xlfn.XLOOKUP(D206,products!$A$1:$A$49,products!$E$1:$E$49,,0)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_xlfn.XLOOKUP(C206,customers!$A$1:$A$1001,customers!$I$1:$I$1001,,0)</f>
        <v>No</v>
      </c>
    </row>
    <row r="207" spans="1:16" x14ac:dyDescent="0.35">
      <c r="A207" s="2" t="s">
        <v>1643</v>
      </c>
      <c r="B207" s="9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 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 s="6">
        <f>_xlfn.XLOOKUP(D207,products!$A$1:$A$49,products!$D$1:$D$49,,0)</f>
        <v>0.2</v>
      </c>
      <c r="L207" s="7">
        <f>_xlfn.XLOOKUP(D207,products!$A$1:$A$49,products!$E$1:$E$49,,0)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_xlfn.XLOOKUP(C207,customers!$A$1:$A$1001,customers!$I$1:$I$1001,,0)</f>
        <v>Yes</v>
      </c>
    </row>
    <row r="208" spans="1:16" x14ac:dyDescent="0.35">
      <c r="A208" s="2" t="s">
        <v>1648</v>
      </c>
      <c r="B208" s="9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 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 s="6">
        <f>_xlfn.XLOOKUP(D208,products!$A$1:$A$49,products!$D$1:$D$49,,0)</f>
        <v>1</v>
      </c>
      <c r="L208" s="7">
        <f>_xlfn.XLOOKUP(D208,products!$A$1:$A$49,products!$E$1:$E$49,,0)</f>
        <v>11.25</v>
      </c>
      <c r="M208" s="8">
        <f t="shared" si="9"/>
        <v>22.5</v>
      </c>
      <c r="N208" t="str">
        <f t="shared" si="10"/>
        <v>Arabic</v>
      </c>
      <c r="O208" t="str">
        <f t="shared" si="11"/>
        <v>Medium</v>
      </c>
      <c r="P208" t="str">
        <f>_xlfn.XLOOKUP(C208,customers!$A$1:$A$1001,customers!$I$1:$I$1001,,0)</f>
        <v>No</v>
      </c>
    </row>
    <row r="209" spans="1:16" x14ac:dyDescent="0.35">
      <c r="A209" s="2" t="s">
        <v>1653</v>
      </c>
      <c r="B209" s="9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 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 s="6">
        <f>_xlfn.XLOOKUP(D209,products!$A$1:$A$49,products!$D$1:$D$49,,0)</f>
        <v>0.5</v>
      </c>
      <c r="L209" s="7">
        <f>_xlfn.XLOOKUP(D209,products!$A$1:$A$49,products!$E$1:$E$49,,0)</f>
        <v>6.75</v>
      </c>
      <c r="M209" s="8">
        <f t="shared" si="9"/>
        <v>40.5</v>
      </c>
      <c r="N209" t="str">
        <f t="shared" si="10"/>
        <v>Arabic</v>
      </c>
      <c r="O209" t="str">
        <f t="shared" si="11"/>
        <v>Medium</v>
      </c>
      <c r="P209" t="str">
        <f>_xlfn.XLOOKUP(C209,customers!$A$1:$A$1001,customers!$I$1:$I$1001,,0)</f>
        <v>Yes</v>
      </c>
    </row>
    <row r="210" spans="1:16" x14ac:dyDescent="0.35">
      <c r="A210" s="2" t="s">
        <v>1659</v>
      </c>
      <c r="B210" s="9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 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 s="6">
        <f>_xlfn.XLOOKUP(D210,products!$A$1:$A$49,products!$D$1:$D$49,,0)</f>
        <v>0.5</v>
      </c>
      <c r="L210" s="7">
        <f>_xlfn.XLOOKUP(D210,products!$A$1:$A$49,products!$E$1:$E$49,,0)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_xlfn.XLOOKUP(C210,customers!$A$1:$A$1001,customers!$I$1:$I$1001,,0)</f>
        <v>Yes</v>
      </c>
    </row>
    <row r="211" spans="1:16" x14ac:dyDescent="0.35">
      <c r="A211" s="2" t="s">
        <v>1665</v>
      </c>
      <c r="B211" s="9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 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 s="6">
        <f>_xlfn.XLOOKUP(D211,products!$A$1:$A$49,products!$D$1:$D$49,,0)</f>
        <v>0.5</v>
      </c>
      <c r="L211" s="7">
        <f>_xlfn.XLOOKUP(D211,products!$A$1:$A$49,products!$E$1:$E$49,,0)</f>
        <v>6.75</v>
      </c>
      <c r="M211" s="8">
        <f t="shared" si="9"/>
        <v>6.75</v>
      </c>
      <c r="N211" t="str">
        <f t="shared" si="10"/>
        <v>Arabic</v>
      </c>
      <c r="O211" t="str">
        <f t="shared" si="11"/>
        <v>Medium</v>
      </c>
      <c r="P211" t="str">
        <f>_xlfn.XLOOKUP(C211,customers!$A$1:$A$1001,customers!$I$1:$I$1001,,0)</f>
        <v>No</v>
      </c>
    </row>
    <row r="212" spans="1:16" x14ac:dyDescent="0.35">
      <c r="A212" s="2" t="s">
        <v>1671</v>
      </c>
      <c r="B212" s="9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 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 s="6">
        <f>_xlfn.XLOOKUP(D212,products!$A$1:$A$49,products!$D$1:$D$49,,0)</f>
        <v>1</v>
      </c>
      <c r="L212" s="7">
        <f>_xlfn.XLOOKUP(D212,products!$A$1:$A$49,products!$E$1:$E$49,,0)</f>
        <v>12.95</v>
      </c>
      <c r="M212" s="8">
        <f t="shared" si="9"/>
        <v>51.8</v>
      </c>
      <c r="N212" t="str">
        <f t="shared" si="10"/>
        <v>Libero</v>
      </c>
      <c r="O212" t="str">
        <f t="shared" si="11"/>
        <v>Dark</v>
      </c>
      <c r="P212" t="str">
        <f>_xlfn.XLOOKUP(C212,customers!$A$1:$A$1001,customers!$I$1:$I$1001,,0)</f>
        <v>Yes</v>
      </c>
    </row>
    <row r="213" spans="1:16" x14ac:dyDescent="0.35">
      <c r="A213" s="2" t="s">
        <v>1677</v>
      </c>
      <c r="B213" s="9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 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 s="6">
        <f>_xlfn.XLOOKUP(D213,products!$A$1:$A$49,products!$D$1:$D$49,,0)</f>
        <v>0.5</v>
      </c>
      <c r="L213" s="7">
        <f>_xlfn.XLOOKUP(D213,products!$A$1:$A$49,products!$E$1:$E$49,,0)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_xlfn.XLOOKUP(C213,customers!$A$1:$A$1001,customers!$I$1:$I$1001,,0)</f>
        <v>No</v>
      </c>
    </row>
    <row r="214" spans="1:16" x14ac:dyDescent="0.35">
      <c r="A214" s="2" t="s">
        <v>1682</v>
      </c>
      <c r="B214" s="9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 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 s="6">
        <f>_xlfn.XLOOKUP(D214,products!$A$1:$A$49,products!$D$1:$D$49,,0)</f>
        <v>0.2</v>
      </c>
      <c r="L214" s="7">
        <f>_xlfn.XLOOKUP(D214,products!$A$1:$A$49,products!$E$1:$E$49,,0)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_xlfn.XLOOKUP(C214,customers!$A$1:$A$1001,customers!$I$1:$I$1001,,0)</f>
        <v>Yes</v>
      </c>
    </row>
    <row r="215" spans="1:16" x14ac:dyDescent="0.35">
      <c r="A215" s="2" t="s">
        <v>1688</v>
      </c>
      <c r="B215" s="9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 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 s="6">
        <f>_xlfn.XLOOKUP(D215,products!$A$1:$A$49,products!$D$1:$D$49,,0)</f>
        <v>2.5</v>
      </c>
      <c r="L215" s="7">
        <f>_xlfn.XLOOKUP(D215,products!$A$1:$A$49,products!$E$1:$E$49,,0)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_xlfn.XLOOKUP(C215,customers!$A$1:$A$1001,customers!$I$1:$I$1001,,0)</f>
        <v>No</v>
      </c>
    </row>
    <row r="216" spans="1:16" x14ac:dyDescent="0.35">
      <c r="A216" s="2" t="s">
        <v>1694</v>
      </c>
      <c r="B216" s="9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 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 s="6">
        <f>_xlfn.XLOOKUP(D216,products!$A$1:$A$49,products!$D$1:$D$49,,0)</f>
        <v>1</v>
      </c>
      <c r="L216" s="7">
        <f>_xlfn.XLOOKUP(D216,products!$A$1:$A$49,products!$E$1:$E$49,,0)</f>
        <v>15.85</v>
      </c>
      <c r="M216" s="8">
        <f t="shared" si="9"/>
        <v>31.7</v>
      </c>
      <c r="N216" t="str">
        <f t="shared" si="10"/>
        <v>Libero</v>
      </c>
      <c r="O216" t="str">
        <f t="shared" si="11"/>
        <v>Light</v>
      </c>
      <c r="P216" t="str">
        <f>_xlfn.XLOOKUP(C216,customers!$A$1:$A$1001,customers!$I$1:$I$1001,,0)</f>
        <v>No</v>
      </c>
    </row>
    <row r="217" spans="1:16" x14ac:dyDescent="0.35">
      <c r="A217" s="2" t="s">
        <v>1701</v>
      </c>
      <c r="B217" s="9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 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 s="6">
        <f>_xlfn.XLOOKUP(D217,products!$A$1:$A$49,products!$D$1:$D$49,,0)</f>
        <v>0.2</v>
      </c>
      <c r="L217" s="7">
        <f>_xlfn.XLOOKUP(D217,products!$A$1:$A$49,products!$E$1:$E$49,,0)</f>
        <v>3.8849999999999998</v>
      </c>
      <c r="M217" s="8">
        <f t="shared" si="9"/>
        <v>23.31</v>
      </c>
      <c r="N217" t="str">
        <f t="shared" si="10"/>
        <v>Libero</v>
      </c>
      <c r="O217" t="str">
        <f t="shared" si="11"/>
        <v>Dark</v>
      </c>
      <c r="P217" t="str">
        <f>_xlfn.XLOOKUP(C217,customers!$A$1:$A$1001,customers!$I$1:$I$1001,,0)</f>
        <v>No</v>
      </c>
    </row>
    <row r="218" spans="1:16" x14ac:dyDescent="0.35">
      <c r="A218" s="2" t="s">
        <v>1707</v>
      </c>
      <c r="B218" s="9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 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 s="6">
        <f>_xlfn.XLOOKUP(D218,products!$A$1:$A$49,products!$D$1:$D$49,,0)</f>
        <v>1</v>
      </c>
      <c r="L218" s="7">
        <f>_xlfn.XLOOKUP(D218,products!$A$1:$A$49,products!$E$1:$E$49,,0)</f>
        <v>14.55</v>
      </c>
      <c r="M218" s="8">
        <f t="shared" si="9"/>
        <v>58.2</v>
      </c>
      <c r="N218" t="str">
        <f t="shared" si="10"/>
        <v>Libero</v>
      </c>
      <c r="O218" t="str">
        <f t="shared" si="11"/>
        <v>Medium</v>
      </c>
      <c r="P218" t="str">
        <f>_xlfn.XLOOKUP(C218,customers!$A$1:$A$1001,customers!$I$1:$I$1001,,0)</f>
        <v>Yes</v>
      </c>
    </row>
    <row r="219" spans="1:16" x14ac:dyDescent="0.35">
      <c r="A219" s="2" t="s">
        <v>1713</v>
      </c>
      <c r="B219" s="9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 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 s="6">
        <f>_xlfn.XLOOKUP(D219,products!$A$1:$A$49,products!$D$1:$D$49,,0)</f>
        <v>0.5</v>
      </c>
      <c r="L219" s="7">
        <f>_xlfn.XLOOKUP(D219,products!$A$1:$A$49,products!$E$1:$E$49,,0)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_xlfn.XLOOKUP(C219,customers!$A$1:$A$1001,customers!$I$1:$I$1001,,0)</f>
        <v>No</v>
      </c>
    </row>
    <row r="220" spans="1:16" x14ac:dyDescent="0.35">
      <c r="A220" s="2" t="s">
        <v>1719</v>
      </c>
      <c r="B220" s="9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 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 s="6">
        <f>_xlfn.XLOOKUP(D220,products!$A$1:$A$49,products!$D$1:$D$49,,0)</f>
        <v>1</v>
      </c>
      <c r="L220" s="7">
        <f>_xlfn.XLOOKUP(D220,products!$A$1:$A$49,products!$E$1:$E$49,,0)</f>
        <v>11.25</v>
      </c>
      <c r="M220" s="8">
        <f t="shared" si="9"/>
        <v>56.25</v>
      </c>
      <c r="N220" t="str">
        <f t="shared" si="10"/>
        <v>Arabic</v>
      </c>
      <c r="O220" t="str">
        <f t="shared" si="11"/>
        <v>Medium</v>
      </c>
      <c r="P220" t="str">
        <f>_xlfn.XLOOKUP(C220,customers!$A$1:$A$1001,customers!$I$1:$I$1001,,0)</f>
        <v>Yes</v>
      </c>
    </row>
    <row r="221" spans="1:16" x14ac:dyDescent="0.35">
      <c r="A221" s="2" t="s">
        <v>1725</v>
      </c>
      <c r="B221" s="9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 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 s="6">
        <f>_xlfn.XLOOKUP(D221,products!$A$1:$A$49,products!$D$1:$D$49,,0)</f>
        <v>0.2</v>
      </c>
      <c r="L221" s="7">
        <f>_xlfn.XLOOKUP(D221,products!$A$1:$A$49,products!$E$1:$E$49,,0)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_xlfn.XLOOKUP(C221,customers!$A$1:$A$1001,customers!$I$1:$I$1001,,0)</f>
        <v>No</v>
      </c>
    </row>
    <row r="222" spans="1:16" x14ac:dyDescent="0.35">
      <c r="A222" s="2" t="s">
        <v>1725</v>
      </c>
      <c r="B222" s="9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 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 s="6">
        <f>_xlfn.XLOOKUP(D222,products!$A$1:$A$49,products!$D$1:$D$49,,0)</f>
        <v>0.2</v>
      </c>
      <c r="L222" s="7">
        <f>_xlfn.XLOOKUP(D222,products!$A$1:$A$49,products!$E$1:$E$49,,0)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_xlfn.XLOOKUP(C222,customers!$A$1:$A$1001,customers!$I$1:$I$1001,,0)</f>
        <v>No</v>
      </c>
    </row>
    <row r="223" spans="1:16" x14ac:dyDescent="0.35">
      <c r="A223" s="2" t="s">
        <v>1736</v>
      </c>
      <c r="B223" s="9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 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 s="6">
        <f>_xlfn.XLOOKUP(D223,products!$A$1:$A$49,products!$D$1:$D$49,,0)</f>
        <v>1</v>
      </c>
      <c r="L223" s="7">
        <f>_xlfn.XLOOKUP(D223,products!$A$1:$A$49,products!$E$1:$E$49,,0)</f>
        <v>12.95</v>
      </c>
      <c r="M223" s="8">
        <f t="shared" si="9"/>
        <v>77.699999999999989</v>
      </c>
      <c r="N223" t="str">
        <f t="shared" si="10"/>
        <v>Arabic</v>
      </c>
      <c r="O223" t="str">
        <f t="shared" si="11"/>
        <v>Light</v>
      </c>
      <c r="P223" t="str">
        <f>_xlfn.XLOOKUP(C223,customers!$A$1:$A$1001,customers!$I$1:$I$1001,,0)</f>
        <v>Yes</v>
      </c>
    </row>
    <row r="224" spans="1:16" x14ac:dyDescent="0.35">
      <c r="A224" s="2" t="s">
        <v>1742</v>
      </c>
      <c r="B224" s="9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 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 s="6">
        <f>_xlfn.XLOOKUP(D224,products!$A$1:$A$49,products!$D$1:$D$49,,0)</f>
        <v>0.5</v>
      </c>
      <c r="L224" s="7">
        <f>_xlfn.XLOOKUP(D224,products!$A$1:$A$49,products!$E$1:$E$49,,0)</f>
        <v>7.77</v>
      </c>
      <c r="M224" s="8">
        <f t="shared" si="9"/>
        <v>23.31</v>
      </c>
      <c r="N224" t="str">
        <f t="shared" si="10"/>
        <v>Libero</v>
      </c>
      <c r="O224" t="str">
        <f t="shared" si="11"/>
        <v>Dark</v>
      </c>
      <c r="P224" t="str">
        <f>_xlfn.XLOOKUP(C224,customers!$A$1:$A$1001,customers!$I$1:$I$1001,,0)</f>
        <v>No</v>
      </c>
    </row>
    <row r="225" spans="1:16" x14ac:dyDescent="0.35">
      <c r="A225" s="2" t="s">
        <v>1748</v>
      </c>
      <c r="B225" s="9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 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 s="6">
        <f>_xlfn.XLOOKUP(D225,products!$A$1:$A$49,products!$D$1:$D$49,,0)</f>
        <v>1</v>
      </c>
      <c r="L225" s="7">
        <f>_xlfn.XLOOKUP(D225,products!$A$1:$A$49,products!$E$1:$E$49,,0)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_xlfn.XLOOKUP(C225,customers!$A$1:$A$1001,customers!$I$1:$I$1001,,0)</f>
        <v>Yes</v>
      </c>
    </row>
    <row r="226" spans="1:16" x14ac:dyDescent="0.35">
      <c r="A226" s="2" t="s">
        <v>1753</v>
      </c>
      <c r="B226" s="9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 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 s="6">
        <f>_xlfn.XLOOKUP(D226,products!$A$1:$A$49,products!$D$1:$D$49,,0)</f>
        <v>2.5</v>
      </c>
      <c r="L226" s="7">
        <f>_xlfn.XLOOKUP(D226,products!$A$1:$A$49,products!$E$1:$E$49,,0)</f>
        <v>29.784999999999997</v>
      </c>
      <c r="M226" s="8">
        <f t="shared" si="9"/>
        <v>119.13999999999999</v>
      </c>
      <c r="N226" t="str">
        <f t="shared" si="10"/>
        <v>Libero</v>
      </c>
      <c r="O226" t="str">
        <f t="shared" si="11"/>
        <v>Dark</v>
      </c>
      <c r="P226" t="str">
        <f>_xlfn.XLOOKUP(C226,customers!$A$1:$A$1001,customers!$I$1:$I$1001,,0)</f>
        <v>Yes</v>
      </c>
    </row>
    <row r="227" spans="1:16" x14ac:dyDescent="0.35">
      <c r="A227" s="2" t="s">
        <v>1759</v>
      </c>
      <c r="B227" s="9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 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 s="6">
        <f>_xlfn.XLOOKUP(D227,products!$A$1:$A$49,products!$D$1:$D$49,,0)</f>
        <v>0.2</v>
      </c>
      <c r="L227" s="7">
        <f>_xlfn.XLOOKUP(D227,products!$A$1:$A$49,products!$E$1:$E$49,,0)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_xlfn.XLOOKUP(C227,customers!$A$1:$A$1001,customers!$I$1:$I$1001,,0)</f>
        <v>No</v>
      </c>
    </row>
    <row r="228" spans="1:16" x14ac:dyDescent="0.35">
      <c r="A228" s="2" t="s">
        <v>1765</v>
      </c>
      <c r="B228" s="9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 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 s="6">
        <f>_xlfn.XLOOKUP(D228,products!$A$1:$A$49,products!$D$1:$D$49,,0)</f>
        <v>2.5</v>
      </c>
      <c r="L228" s="7">
        <f>_xlfn.XLOOKUP(D228,products!$A$1:$A$49,products!$E$1:$E$49,,0)</f>
        <v>25.874999999999996</v>
      </c>
      <c r="M228" s="8">
        <f t="shared" si="9"/>
        <v>129.37499999999997</v>
      </c>
      <c r="N228" t="str">
        <f t="shared" si="10"/>
        <v>Arabic</v>
      </c>
      <c r="O228" t="str">
        <f t="shared" si="11"/>
        <v>Medium</v>
      </c>
      <c r="P228" t="str">
        <f>_xlfn.XLOOKUP(C228,customers!$A$1:$A$1001,customers!$I$1:$I$1001,,0)</f>
        <v>No</v>
      </c>
    </row>
    <row r="229" spans="1:16" x14ac:dyDescent="0.35">
      <c r="A229" s="2" t="s">
        <v>1771</v>
      </c>
      <c r="B229" s="9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 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 s="6">
        <f>_xlfn.XLOOKUP(D229,products!$A$1:$A$49,products!$D$1:$D$49,,0)</f>
        <v>0.2</v>
      </c>
      <c r="L229" s="7">
        <f>_xlfn.XLOOKUP(D229,products!$A$1:$A$49,products!$E$1:$E$49,,0)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_xlfn.XLOOKUP(C229,customers!$A$1:$A$1001,customers!$I$1:$I$1001,,0)</f>
        <v>Yes</v>
      </c>
    </row>
    <row r="230" spans="1:16" x14ac:dyDescent="0.35">
      <c r="A230" s="2" t="s">
        <v>1777</v>
      </c>
      <c r="B230" s="9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 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 s="6">
        <f>_xlfn.XLOOKUP(D230,products!$A$1:$A$49,products!$D$1:$D$49,,0)</f>
        <v>0.2</v>
      </c>
      <c r="L230" s="7">
        <f>_xlfn.XLOOKUP(D230,products!$A$1:$A$49,products!$E$1:$E$49,,0)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_xlfn.XLOOKUP(C230,customers!$A$1:$A$1001,customers!$I$1:$I$1001,,0)</f>
        <v>No</v>
      </c>
    </row>
    <row r="231" spans="1:16" x14ac:dyDescent="0.35">
      <c r="A231" s="2" t="s">
        <v>1783</v>
      </c>
      <c r="B231" s="9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 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 s="6">
        <f>_xlfn.XLOOKUP(D231,products!$A$1:$A$49,products!$D$1:$D$49,,0)</f>
        <v>0.2</v>
      </c>
      <c r="L231" s="7">
        <f>_xlfn.XLOOKUP(D231,products!$A$1:$A$49,products!$E$1:$E$49,,0)</f>
        <v>4.3650000000000002</v>
      </c>
      <c r="M231" s="8">
        <f t="shared" si="9"/>
        <v>8.73</v>
      </c>
      <c r="N231" t="str">
        <f t="shared" si="10"/>
        <v>Libero</v>
      </c>
      <c r="O231" t="str">
        <f t="shared" si="11"/>
        <v>Medium</v>
      </c>
      <c r="P231" t="str">
        <f>_xlfn.XLOOKUP(C231,customers!$A$1:$A$1001,customers!$I$1:$I$1001,,0)</f>
        <v>No</v>
      </c>
    </row>
    <row r="232" spans="1:16" x14ac:dyDescent="0.35">
      <c r="A232" s="2" t="s">
        <v>1789</v>
      </c>
      <c r="B232" s="9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 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 s="6">
        <f>_xlfn.XLOOKUP(D232,products!$A$1:$A$49,products!$D$1:$D$49,,0)</f>
        <v>2.5</v>
      </c>
      <c r="L232" s="7">
        <f>_xlfn.XLOOKUP(D232,products!$A$1:$A$49,products!$E$1:$E$49,,0)</f>
        <v>25.874999999999996</v>
      </c>
      <c r="M232" s="8">
        <f t="shared" si="9"/>
        <v>51.749999999999993</v>
      </c>
      <c r="N232" t="str">
        <f t="shared" si="10"/>
        <v>Arabic</v>
      </c>
      <c r="O232" t="str">
        <f t="shared" si="11"/>
        <v>Medium</v>
      </c>
      <c r="P232" t="str">
        <f>_xlfn.XLOOKUP(C232,customers!$A$1:$A$1001,customers!$I$1:$I$1001,,0)</f>
        <v>No</v>
      </c>
    </row>
    <row r="233" spans="1:16" x14ac:dyDescent="0.35">
      <c r="A233" s="2" t="s">
        <v>1795</v>
      </c>
      <c r="B233" s="9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 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 s="6">
        <f>_xlfn.XLOOKUP(D233,products!$A$1:$A$49,products!$D$1:$D$49,,0)</f>
        <v>0.2</v>
      </c>
      <c r="L233" s="7">
        <f>_xlfn.XLOOKUP(D233,products!$A$1:$A$49,products!$E$1:$E$49,,0)</f>
        <v>4.3650000000000002</v>
      </c>
      <c r="M233" s="8">
        <f t="shared" si="9"/>
        <v>8.73</v>
      </c>
      <c r="N233" t="str">
        <f t="shared" si="10"/>
        <v>Libero</v>
      </c>
      <c r="O233" t="str">
        <f t="shared" si="11"/>
        <v>Medium</v>
      </c>
      <c r="P233" t="str">
        <f>_xlfn.XLOOKUP(C233,customers!$A$1:$A$1001,customers!$I$1:$I$1001,,0)</f>
        <v>Yes</v>
      </c>
    </row>
    <row r="234" spans="1:16" x14ac:dyDescent="0.35">
      <c r="A234" s="2" t="s">
        <v>1800</v>
      </c>
      <c r="B234" s="9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 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 s="6">
        <f>_xlfn.XLOOKUP(D234,products!$A$1:$A$49,products!$D$1:$D$49,,0)</f>
        <v>0.2</v>
      </c>
      <c r="L234" s="7">
        <f>_xlfn.XLOOKUP(D234,products!$A$1:$A$49,products!$E$1:$E$49,,0)</f>
        <v>4.7549999999999999</v>
      </c>
      <c r="M234" s="8">
        <f t="shared" si="9"/>
        <v>23.774999999999999</v>
      </c>
      <c r="N234" t="str">
        <f t="shared" si="10"/>
        <v>Libero</v>
      </c>
      <c r="O234" t="str">
        <f t="shared" si="11"/>
        <v>Light</v>
      </c>
      <c r="P234" t="str">
        <f>_xlfn.XLOOKUP(C234,customers!$A$1:$A$1001,customers!$I$1:$I$1001,,0)</f>
        <v>No</v>
      </c>
    </row>
    <row r="235" spans="1:16" x14ac:dyDescent="0.35">
      <c r="A235" s="2" t="s">
        <v>1806</v>
      </c>
      <c r="B235" s="9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 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 s="6">
        <f>_xlfn.XLOOKUP(D235,products!$A$1:$A$49,products!$D$1:$D$49,,0)</f>
        <v>0.2</v>
      </c>
      <c r="L235" s="7">
        <f>_xlfn.XLOOKUP(D235,products!$A$1:$A$49,products!$E$1:$E$49,,0)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_xlfn.XLOOKUP(C235,customers!$A$1:$A$1001,customers!$I$1:$I$1001,,0)</f>
        <v>No</v>
      </c>
    </row>
    <row r="236" spans="1:16" x14ac:dyDescent="0.35">
      <c r="A236" s="2" t="s">
        <v>1812</v>
      </c>
      <c r="B236" s="9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 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 s="6">
        <f>_xlfn.XLOOKUP(D236,products!$A$1:$A$49,products!$D$1:$D$49,,0)</f>
        <v>2.5</v>
      </c>
      <c r="L236" s="7">
        <f>_xlfn.XLOOKUP(D236,products!$A$1:$A$49,products!$E$1:$E$49,,0)</f>
        <v>36.454999999999998</v>
      </c>
      <c r="M236" s="8">
        <f t="shared" si="9"/>
        <v>36.454999999999998</v>
      </c>
      <c r="N236" t="str">
        <f t="shared" si="10"/>
        <v>Libero</v>
      </c>
      <c r="O236" t="str">
        <f t="shared" si="11"/>
        <v>Light</v>
      </c>
      <c r="P236" t="str">
        <f>_xlfn.XLOOKUP(C236,customers!$A$1:$A$1001,customers!$I$1:$I$1001,,0)</f>
        <v>No</v>
      </c>
    </row>
    <row r="237" spans="1:16" x14ac:dyDescent="0.35">
      <c r="A237" s="2" t="s">
        <v>1818</v>
      </c>
      <c r="B237" s="9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 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 s="6">
        <f>_xlfn.XLOOKUP(D237,products!$A$1:$A$49,products!$D$1:$D$49,,0)</f>
        <v>2.5</v>
      </c>
      <c r="L237" s="7">
        <f>_xlfn.XLOOKUP(D237,products!$A$1:$A$49,products!$E$1:$E$49,,0)</f>
        <v>36.454999999999998</v>
      </c>
      <c r="M237" s="8">
        <f t="shared" si="9"/>
        <v>182.27499999999998</v>
      </c>
      <c r="N237" t="str">
        <f t="shared" si="10"/>
        <v>Libero</v>
      </c>
      <c r="O237" t="str">
        <f t="shared" si="11"/>
        <v>Light</v>
      </c>
      <c r="P237" t="str">
        <f>_xlfn.XLOOKUP(C237,customers!$A$1:$A$1001,customers!$I$1:$I$1001,,0)</f>
        <v>No</v>
      </c>
    </row>
    <row r="238" spans="1:16" x14ac:dyDescent="0.35">
      <c r="A238" s="2" t="s">
        <v>1822</v>
      </c>
      <c r="B238" s="9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 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 s="6">
        <f>_xlfn.XLOOKUP(D238,products!$A$1:$A$49,products!$D$1:$D$49,,0)</f>
        <v>2.5</v>
      </c>
      <c r="L238" s="7">
        <f>_xlfn.XLOOKUP(D238,products!$A$1:$A$49,products!$E$1:$E$49,,0)</f>
        <v>29.784999999999997</v>
      </c>
      <c r="M238" s="8">
        <f t="shared" si="9"/>
        <v>89.35499999999999</v>
      </c>
      <c r="N238" t="str">
        <f t="shared" si="10"/>
        <v>Libero</v>
      </c>
      <c r="O238" t="str">
        <f t="shared" si="11"/>
        <v>Dark</v>
      </c>
      <c r="P238" t="str">
        <f>_xlfn.XLOOKUP(C238,customers!$A$1:$A$1001,customers!$I$1:$I$1001,,0)</f>
        <v>No</v>
      </c>
    </row>
    <row r="239" spans="1:16" x14ac:dyDescent="0.35">
      <c r="A239" s="2" t="s">
        <v>1828</v>
      </c>
      <c r="B239" s="9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 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 s="6">
        <f>_xlfn.XLOOKUP(D239,products!$A$1:$A$49,products!$D$1:$D$49,,0)</f>
        <v>0.2</v>
      </c>
      <c r="L239" s="7">
        <f>_xlfn.XLOOKUP(D239,products!$A$1:$A$49,products!$E$1:$E$49,,0)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_xlfn.XLOOKUP(C239,customers!$A$1:$A$1001,customers!$I$1:$I$1001,,0)</f>
        <v>Yes</v>
      </c>
    </row>
    <row r="240" spans="1:16" x14ac:dyDescent="0.35">
      <c r="A240" s="2" t="s">
        <v>1833</v>
      </c>
      <c r="B240" s="9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 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 s="6">
        <f>_xlfn.XLOOKUP(D240,products!$A$1:$A$49,products!$D$1:$D$49,,0)</f>
        <v>2.5</v>
      </c>
      <c r="L240" s="7">
        <f>_xlfn.XLOOKUP(D240,products!$A$1:$A$49,products!$E$1:$E$49,,0)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_xlfn.XLOOKUP(C240,customers!$A$1:$A$1001,customers!$I$1:$I$1001,,0)</f>
        <v>Yes</v>
      </c>
    </row>
    <row r="241" spans="1:16" x14ac:dyDescent="0.35">
      <c r="A241" s="2" t="s">
        <v>1839</v>
      </c>
      <c r="B241" s="9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 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 s="6">
        <f>_xlfn.XLOOKUP(D241,products!$A$1:$A$49,products!$D$1:$D$49,,0)</f>
        <v>1</v>
      </c>
      <c r="L241" s="7">
        <f>_xlfn.XLOOKUP(D241,products!$A$1:$A$49,products!$E$1:$E$49,,0)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_xlfn.XLOOKUP(C241,customers!$A$1:$A$1001,customers!$I$1:$I$1001,,0)</f>
        <v>No</v>
      </c>
    </row>
    <row r="242" spans="1:16" x14ac:dyDescent="0.35">
      <c r="A242" s="2" t="s">
        <v>1845</v>
      </c>
      <c r="B242" s="9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 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 s="6">
        <f>_xlfn.XLOOKUP(D242,products!$A$1:$A$49,products!$D$1:$D$49,,0)</f>
        <v>2.5</v>
      </c>
      <c r="L242" s="7">
        <f>_xlfn.XLOOKUP(D242,products!$A$1:$A$49,products!$E$1:$E$49,,0)</f>
        <v>25.874999999999996</v>
      </c>
      <c r="M242" s="8">
        <f t="shared" si="9"/>
        <v>155.24999999999997</v>
      </c>
      <c r="N242" t="str">
        <f t="shared" si="10"/>
        <v>Arabic</v>
      </c>
      <c r="O242" t="str">
        <f t="shared" si="11"/>
        <v>Medium</v>
      </c>
      <c r="P242" t="str">
        <f>_xlfn.XLOOKUP(C242,customers!$A$1:$A$1001,customers!$I$1:$I$1001,,0)</f>
        <v>Yes</v>
      </c>
    </row>
    <row r="243" spans="1:16" x14ac:dyDescent="0.35">
      <c r="A243" s="2" t="s">
        <v>1849</v>
      </c>
      <c r="B243" s="9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 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 s="6">
        <f>_xlfn.XLOOKUP(D243,products!$A$1:$A$49,products!$D$1:$D$49,,0)</f>
        <v>2.5</v>
      </c>
      <c r="L243" s="7">
        <f>_xlfn.XLOOKUP(D243,products!$A$1:$A$49,products!$E$1:$E$49,,0)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_xlfn.XLOOKUP(C243,customers!$A$1:$A$1001,customers!$I$1:$I$1001,,0)</f>
        <v>No</v>
      </c>
    </row>
    <row r="244" spans="1:16" x14ac:dyDescent="0.35">
      <c r="A244" s="2" t="s">
        <v>1854</v>
      </c>
      <c r="B244" s="9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 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 s="6">
        <f>_xlfn.XLOOKUP(D244,products!$A$1:$A$49,products!$D$1:$D$49,,0)</f>
        <v>1</v>
      </c>
      <c r="L244" s="7">
        <f>_xlfn.XLOOKUP(D244,products!$A$1:$A$49,products!$E$1:$E$49,,0)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_xlfn.XLOOKUP(C244,customers!$A$1:$A$1001,customers!$I$1:$I$1001,,0)</f>
        <v>Yes</v>
      </c>
    </row>
    <row r="245" spans="1:16" x14ac:dyDescent="0.35">
      <c r="A245" s="2" t="s">
        <v>1860</v>
      </c>
      <c r="B245" s="9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 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 s="6">
        <f>_xlfn.XLOOKUP(D245,products!$A$1:$A$49,products!$D$1:$D$49,,0)</f>
        <v>0.5</v>
      </c>
      <c r="L245" s="7">
        <f>_xlfn.XLOOKUP(D245,products!$A$1:$A$49,products!$E$1:$E$49,,0)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_xlfn.XLOOKUP(C245,customers!$A$1:$A$1001,customers!$I$1:$I$1001,,0)</f>
        <v>Yes</v>
      </c>
    </row>
    <row r="246" spans="1:16" x14ac:dyDescent="0.35">
      <c r="A246" s="2" t="s">
        <v>1866</v>
      </c>
      <c r="B246" s="9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 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 s="6">
        <f>_xlfn.XLOOKUP(D246,products!$A$1:$A$49,products!$D$1:$D$49,,0)</f>
        <v>2.5</v>
      </c>
      <c r="L246" s="7">
        <f>_xlfn.XLOOKUP(D246,products!$A$1:$A$49,products!$E$1:$E$49,,0)</f>
        <v>33.464999999999996</v>
      </c>
      <c r="M246" s="8">
        <f t="shared" si="9"/>
        <v>133.85999999999999</v>
      </c>
      <c r="N246" t="str">
        <f t="shared" si="10"/>
        <v>Libero</v>
      </c>
      <c r="O246" t="str">
        <f t="shared" si="11"/>
        <v>Medium</v>
      </c>
      <c r="P246" t="str">
        <f>_xlfn.XLOOKUP(C246,customers!$A$1:$A$1001,customers!$I$1:$I$1001,,0)</f>
        <v>No</v>
      </c>
    </row>
    <row r="247" spans="1:16" x14ac:dyDescent="0.35">
      <c r="A247" s="2" t="s">
        <v>1872</v>
      </c>
      <c r="B247" s="9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 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 s="6">
        <f>_xlfn.XLOOKUP(D247,products!$A$1:$A$49,products!$D$1:$D$49,,0)</f>
        <v>0.2</v>
      </c>
      <c r="L247" s="7">
        <f>_xlfn.XLOOKUP(D247,products!$A$1:$A$49,products!$E$1:$E$49,,0)</f>
        <v>4.7549999999999999</v>
      </c>
      <c r="M247" s="8">
        <f t="shared" si="9"/>
        <v>23.774999999999999</v>
      </c>
      <c r="N247" t="str">
        <f t="shared" si="10"/>
        <v>Libero</v>
      </c>
      <c r="O247" t="str">
        <f t="shared" si="11"/>
        <v>Light</v>
      </c>
      <c r="P247" t="str">
        <f>_xlfn.XLOOKUP(C247,customers!$A$1:$A$1001,customers!$I$1:$I$1001,,0)</f>
        <v>Yes</v>
      </c>
    </row>
    <row r="248" spans="1:16" x14ac:dyDescent="0.35">
      <c r="A248" s="2" t="s">
        <v>1878</v>
      </c>
      <c r="B248" s="9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 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 s="6">
        <f>_xlfn.XLOOKUP(D248,products!$A$1:$A$49,products!$D$1:$D$49,,0)</f>
        <v>1</v>
      </c>
      <c r="L248" s="7">
        <f>_xlfn.XLOOKUP(D248,products!$A$1:$A$49,products!$E$1:$E$49,,0)</f>
        <v>12.95</v>
      </c>
      <c r="M248" s="8">
        <f t="shared" si="9"/>
        <v>38.849999999999994</v>
      </c>
      <c r="N248" t="str">
        <f t="shared" si="10"/>
        <v>Libero</v>
      </c>
      <c r="O248" t="str">
        <f t="shared" si="11"/>
        <v>Dark</v>
      </c>
      <c r="P248" t="str">
        <f>_xlfn.XLOOKUP(C248,customers!$A$1:$A$1001,customers!$I$1:$I$1001,,0)</f>
        <v>No</v>
      </c>
    </row>
    <row r="249" spans="1:16" x14ac:dyDescent="0.35">
      <c r="A249" s="2" t="s">
        <v>1884</v>
      </c>
      <c r="B249" s="9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 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 s="6">
        <f>_xlfn.XLOOKUP(D249,products!$A$1:$A$49,products!$D$1:$D$49,,0)</f>
        <v>0.2</v>
      </c>
      <c r="L249" s="7">
        <f>_xlfn.XLOOKUP(D249,products!$A$1:$A$49,products!$E$1:$E$49,,0)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_xlfn.XLOOKUP(C249,customers!$A$1:$A$1001,customers!$I$1:$I$1001,,0)</f>
        <v>Yes</v>
      </c>
    </row>
    <row r="250" spans="1:16" x14ac:dyDescent="0.35">
      <c r="A250" s="2" t="s">
        <v>1889</v>
      </c>
      <c r="B250" s="9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 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 s="6">
        <f>_xlfn.XLOOKUP(D250,products!$A$1:$A$49,products!$D$1:$D$49,,0)</f>
        <v>1</v>
      </c>
      <c r="L250" s="7">
        <f>_xlfn.XLOOKUP(D250,products!$A$1:$A$49,products!$E$1:$E$49,,0)</f>
        <v>9.9499999999999993</v>
      </c>
      <c r="M250" s="8">
        <f t="shared" si="9"/>
        <v>9.9499999999999993</v>
      </c>
      <c r="N250" t="str">
        <f t="shared" si="10"/>
        <v>Arabic</v>
      </c>
      <c r="O250" t="str">
        <f t="shared" si="11"/>
        <v>Dark</v>
      </c>
      <c r="P250" t="str">
        <f>_xlfn.XLOOKUP(C250,customers!$A$1:$A$1001,customers!$I$1:$I$1001,,0)</f>
        <v>Yes</v>
      </c>
    </row>
    <row r="251" spans="1:16" x14ac:dyDescent="0.35">
      <c r="A251" s="2" t="s">
        <v>1895</v>
      </c>
      <c r="B251" s="9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 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 s="6">
        <f>_xlfn.XLOOKUP(D251,products!$A$1:$A$49,products!$D$1:$D$49,,0)</f>
        <v>1</v>
      </c>
      <c r="L251" s="7">
        <f>_xlfn.XLOOKUP(D251,products!$A$1:$A$49,products!$E$1:$E$49,,0)</f>
        <v>15.85</v>
      </c>
      <c r="M251" s="8">
        <f t="shared" si="9"/>
        <v>15.85</v>
      </c>
      <c r="N251" t="str">
        <f t="shared" si="10"/>
        <v>Libero</v>
      </c>
      <c r="O251" t="str">
        <f t="shared" si="11"/>
        <v>Light</v>
      </c>
      <c r="P251" t="str">
        <f>_xlfn.XLOOKUP(C251,customers!$A$1:$A$1001,customers!$I$1:$I$1001,,0)</f>
        <v>Yes</v>
      </c>
    </row>
    <row r="252" spans="1:16" x14ac:dyDescent="0.35">
      <c r="A252" s="2" t="s">
        <v>1900</v>
      </c>
      <c r="B252" s="9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 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 s="6">
        <f>_xlfn.XLOOKUP(D252,products!$A$1:$A$49,products!$D$1:$D$49,,0)</f>
        <v>0.2</v>
      </c>
      <c r="L252" s="7">
        <f>_xlfn.XLOOKUP(D252,products!$A$1:$A$49,products!$E$1:$E$49,,0)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_xlfn.XLOOKUP(C252,customers!$A$1:$A$1001,customers!$I$1:$I$1001,,0)</f>
        <v>Yes</v>
      </c>
    </row>
    <row r="253" spans="1:16" x14ac:dyDescent="0.35">
      <c r="A253" s="2" t="s">
        <v>1906</v>
      </c>
      <c r="B253" s="9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 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 s="6">
        <f>_xlfn.XLOOKUP(D253,products!$A$1:$A$49,products!$D$1:$D$49,,0)</f>
        <v>1</v>
      </c>
      <c r="L253" s="7">
        <f>_xlfn.XLOOKUP(D253,products!$A$1:$A$49,products!$E$1:$E$49,,0)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_xlfn.XLOOKUP(C253,customers!$A$1:$A$1001,customers!$I$1:$I$1001,,0)</f>
        <v>Yes</v>
      </c>
    </row>
    <row r="254" spans="1:16" x14ac:dyDescent="0.35">
      <c r="A254" s="2" t="s">
        <v>1912</v>
      </c>
      <c r="B254" s="9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 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 s="6">
        <f>_xlfn.XLOOKUP(D254,products!$A$1:$A$49,products!$D$1:$D$49,,0)</f>
        <v>1</v>
      </c>
      <c r="L254" s="7">
        <f>_xlfn.XLOOKUP(D254,products!$A$1:$A$49,products!$E$1:$E$49,,0)</f>
        <v>9.9499999999999993</v>
      </c>
      <c r="M254" s="8">
        <f t="shared" si="9"/>
        <v>29.849999999999998</v>
      </c>
      <c r="N254" t="str">
        <f t="shared" si="10"/>
        <v>Arabic</v>
      </c>
      <c r="O254" t="str">
        <f t="shared" si="11"/>
        <v>Dark</v>
      </c>
      <c r="P254" t="str">
        <f>_xlfn.XLOOKUP(C254,customers!$A$1:$A$1001,customers!$I$1:$I$1001,,0)</f>
        <v>No</v>
      </c>
    </row>
    <row r="255" spans="1:16" x14ac:dyDescent="0.35">
      <c r="A255" s="2" t="s">
        <v>1917</v>
      </c>
      <c r="B255" s="9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 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 s="6">
        <f>_xlfn.XLOOKUP(D255,products!$A$1:$A$49,products!$D$1:$D$49,,0)</f>
        <v>1</v>
      </c>
      <c r="L255" s="7">
        <f>_xlfn.XLOOKUP(D255,products!$A$1:$A$49,products!$E$1:$E$49,,0)</f>
        <v>14.55</v>
      </c>
      <c r="M255" s="8">
        <f t="shared" si="9"/>
        <v>58.2</v>
      </c>
      <c r="N255" t="str">
        <f t="shared" si="10"/>
        <v>Libero</v>
      </c>
      <c r="O255" t="str">
        <f t="shared" si="11"/>
        <v>Medium</v>
      </c>
      <c r="P255" t="str">
        <f>_xlfn.XLOOKUP(C255,customers!$A$1:$A$1001,customers!$I$1:$I$1001,,0)</f>
        <v>No</v>
      </c>
    </row>
    <row r="256" spans="1:16" x14ac:dyDescent="0.35">
      <c r="A256" s="2" t="s">
        <v>1923</v>
      </c>
      <c r="B256" s="9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 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 s="6">
        <f>_xlfn.XLOOKUP(D256,products!$A$1:$A$49,products!$D$1:$D$49,,0)</f>
        <v>0.5</v>
      </c>
      <c r="L256" s="7">
        <f>_xlfn.XLOOKUP(D256,products!$A$1:$A$49,products!$E$1:$E$49,,0)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_xlfn.XLOOKUP(C256,customers!$A$1:$A$1001,customers!$I$1:$I$1001,,0)</f>
        <v>No</v>
      </c>
    </row>
    <row r="257" spans="1:16" x14ac:dyDescent="0.35">
      <c r="A257" s="2" t="s">
        <v>1928</v>
      </c>
      <c r="B257" s="9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 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 s="6">
        <f>_xlfn.XLOOKUP(D257,products!$A$1:$A$49,products!$D$1:$D$49,,0)</f>
        <v>0.5</v>
      </c>
      <c r="L257" s="7">
        <f>_xlfn.XLOOKUP(D257,products!$A$1:$A$49,products!$E$1:$E$49,,0)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_xlfn.XLOOKUP(C257,customers!$A$1:$A$1001,customers!$I$1:$I$1001,,0)</f>
        <v>No</v>
      </c>
    </row>
    <row r="258" spans="1:16" x14ac:dyDescent="0.35">
      <c r="A258" s="2" t="s">
        <v>1934</v>
      </c>
      <c r="B258" s="9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 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 s="6">
        <f>_xlfn.XLOOKUP(D258,products!$A$1:$A$49,products!$D$1:$D$49,,0)</f>
        <v>0.5</v>
      </c>
      <c r="L258" s="7">
        <f>_xlfn.XLOOKUP(D258,products!$A$1:$A$49,products!$E$1:$E$49,,0)</f>
        <v>8.73</v>
      </c>
      <c r="M258" s="8">
        <f t="shared" si="9"/>
        <v>17.46</v>
      </c>
      <c r="N258" t="str">
        <f t="shared" si="10"/>
        <v>Libero</v>
      </c>
      <c r="O258" t="str">
        <f t="shared" si="11"/>
        <v>Medium</v>
      </c>
      <c r="P258" t="str">
        <f>_xlfn.XLOOKUP(C258,customers!$A$1:$A$1001,customers!$I$1:$I$1001,,0)</f>
        <v>Yes</v>
      </c>
    </row>
    <row r="259" spans="1:16" x14ac:dyDescent="0.35">
      <c r="A259" s="2" t="s">
        <v>1940</v>
      </c>
      <c r="B259" s="9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 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 s="6">
        <f>_xlfn.XLOOKUP(D259,products!$A$1:$A$49,products!$D$1:$D$49,,0)</f>
        <v>2.5</v>
      </c>
      <c r="L259" s="7">
        <f>_xlfn.XLOOKUP(D259,products!$A$1:$A$49,products!$E$1:$E$49,,0)</f>
        <v>27.945</v>
      </c>
      <c r="M259" s="8">
        <f t="shared" ref="M259:M322" si="12">E259*L259</f>
        <v>27.945</v>
      </c>
      <c r="N259" t="str">
        <f t="shared" ref="N259:N322" si="13">IF(I259="Rob","Robusta",IF(I259="Exc","Excelsa",IF(I259="Ara","Arabic",IF(I259="Lib","Libero",""))))</f>
        <v>Excelsa</v>
      </c>
      <c r="O259" t="str">
        <f t="shared" ref="O259:O322" si="14">IF(J259="M", "Medium", IF(J259="D", "Dark", IF(J259="L", "Light","")))</f>
        <v>Dark</v>
      </c>
      <c r="P259" t="str">
        <f>_xlfn.XLOOKUP(C259,customers!$A$1:$A$1001,customers!$I$1:$I$1001,,0)</f>
        <v>Yes</v>
      </c>
    </row>
    <row r="260" spans="1:16" x14ac:dyDescent="0.35">
      <c r="A260" s="2" t="s">
        <v>1946</v>
      </c>
      <c r="B260" s="9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 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 s="6">
        <f>_xlfn.XLOOKUP(D260,products!$A$1:$A$49,products!$D$1:$D$49,,0)</f>
        <v>2.5</v>
      </c>
      <c r="L260" s="7">
        <f>_xlfn.XLOOKUP(D260,products!$A$1:$A$49,products!$E$1:$E$49,,0)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_xlfn.XLOOKUP(C260,customers!$A$1:$A$1001,customers!$I$1:$I$1001,,0)</f>
        <v>No</v>
      </c>
    </row>
    <row r="261" spans="1:16" x14ac:dyDescent="0.35">
      <c r="A261" s="2" t="s">
        <v>1952</v>
      </c>
      <c r="B261" s="9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 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 s="6">
        <f>_xlfn.XLOOKUP(D261,products!$A$1:$A$49,products!$D$1:$D$49,,0)</f>
        <v>0.2</v>
      </c>
      <c r="L261" s="7">
        <f>_xlfn.XLOOKUP(D261,products!$A$1:$A$49,products!$E$1:$E$49,,0)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_xlfn.XLOOKUP(C261,customers!$A$1:$A$1001,customers!$I$1:$I$1001,,0)</f>
        <v>No</v>
      </c>
    </row>
    <row r="262" spans="1:16" x14ac:dyDescent="0.35">
      <c r="A262" s="2" t="s">
        <v>1958</v>
      </c>
      <c r="B262" s="9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 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 s="6">
        <f>_xlfn.XLOOKUP(D262,products!$A$1:$A$49,products!$D$1:$D$49,,0)</f>
        <v>2.5</v>
      </c>
      <c r="L262" s="7">
        <f>_xlfn.XLOOKUP(D262,products!$A$1:$A$49,products!$E$1:$E$49,,0)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_xlfn.XLOOKUP(C262,customers!$A$1:$A$1001,customers!$I$1:$I$1001,,0)</f>
        <v>Yes</v>
      </c>
    </row>
    <row r="263" spans="1:16" x14ac:dyDescent="0.35">
      <c r="A263" s="2" t="s">
        <v>1963</v>
      </c>
      <c r="B263" s="9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 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 s="6">
        <f>_xlfn.XLOOKUP(D263,products!$A$1:$A$49,products!$D$1:$D$49,,0)</f>
        <v>1</v>
      </c>
      <c r="L263" s="7">
        <f>_xlfn.XLOOKUP(D263,products!$A$1:$A$49,products!$E$1:$E$49,,0)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_xlfn.XLOOKUP(C263,customers!$A$1:$A$1001,customers!$I$1:$I$1001,,0)</f>
        <v>Yes</v>
      </c>
    </row>
    <row r="264" spans="1:16" x14ac:dyDescent="0.35">
      <c r="A264" s="2" t="s">
        <v>1969</v>
      </c>
      <c r="B264" s="9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 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 s="6">
        <f>_xlfn.XLOOKUP(D264,products!$A$1:$A$49,products!$D$1:$D$49,,0)</f>
        <v>1</v>
      </c>
      <c r="L264" s="7">
        <f>_xlfn.XLOOKUP(D264,products!$A$1:$A$49,products!$E$1:$E$49,,0)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_xlfn.XLOOKUP(C264,customers!$A$1:$A$1001,customers!$I$1:$I$1001,,0)</f>
        <v>No</v>
      </c>
    </row>
    <row r="265" spans="1:16" x14ac:dyDescent="0.35">
      <c r="A265" s="2" t="s">
        <v>1975</v>
      </c>
      <c r="B265" s="9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 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 s="6">
        <f>_xlfn.XLOOKUP(D265,products!$A$1:$A$49,products!$D$1:$D$49,,0)</f>
        <v>2.5</v>
      </c>
      <c r="L265" s="7">
        <f>_xlfn.XLOOKUP(D265,products!$A$1:$A$49,products!$E$1:$E$49,,0)</f>
        <v>33.464999999999996</v>
      </c>
      <c r="M265" s="8">
        <f t="shared" si="12"/>
        <v>133.85999999999999</v>
      </c>
      <c r="N265" t="str">
        <f t="shared" si="13"/>
        <v>Libero</v>
      </c>
      <c r="O265" t="str">
        <f t="shared" si="14"/>
        <v>Medium</v>
      </c>
      <c r="P265" t="str">
        <f>_xlfn.XLOOKUP(C265,customers!$A$1:$A$1001,customers!$I$1:$I$1001,,0)</f>
        <v>No</v>
      </c>
    </row>
    <row r="266" spans="1:16" x14ac:dyDescent="0.35">
      <c r="A266" s="2" t="s">
        <v>1980</v>
      </c>
      <c r="B266" s="9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 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 s="6">
        <f>_xlfn.XLOOKUP(D266,products!$A$1:$A$49,products!$D$1:$D$49,,0)</f>
        <v>1</v>
      </c>
      <c r="L266" s="7">
        <f>_xlfn.XLOOKUP(D266,products!$A$1:$A$49,products!$E$1:$E$49,,0)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_xlfn.XLOOKUP(C266,customers!$A$1:$A$1001,customers!$I$1:$I$1001,,0)</f>
        <v>Yes</v>
      </c>
    </row>
    <row r="267" spans="1:16" x14ac:dyDescent="0.35">
      <c r="A267" s="2" t="s">
        <v>1986</v>
      </c>
      <c r="B267" s="9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 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 s="6">
        <f>_xlfn.XLOOKUP(D267,products!$A$1:$A$49,products!$D$1:$D$49,,0)</f>
        <v>0.5</v>
      </c>
      <c r="L267" s="7">
        <f>_xlfn.XLOOKUP(D267,products!$A$1:$A$49,products!$E$1:$E$49,,0)</f>
        <v>5.97</v>
      </c>
      <c r="M267" s="8">
        <f t="shared" si="12"/>
        <v>5.97</v>
      </c>
      <c r="N267" t="str">
        <f t="shared" si="13"/>
        <v>Arabic</v>
      </c>
      <c r="O267" t="str">
        <f t="shared" si="14"/>
        <v>Dark</v>
      </c>
      <c r="P267" t="str">
        <f>_xlfn.XLOOKUP(C267,customers!$A$1:$A$1001,customers!$I$1:$I$1001,,0)</f>
        <v>Yes</v>
      </c>
    </row>
    <row r="268" spans="1:16" x14ac:dyDescent="0.35">
      <c r="A268" s="2" t="s">
        <v>1992</v>
      </c>
      <c r="B268" s="9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 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 s="6">
        <f>_xlfn.XLOOKUP(D268,products!$A$1:$A$49,products!$D$1:$D$49,,0)</f>
        <v>1</v>
      </c>
      <c r="L268" s="7">
        <f>_xlfn.XLOOKUP(D268,products!$A$1:$A$49,products!$E$1:$E$49,,0)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_xlfn.XLOOKUP(C268,customers!$A$1:$A$1001,customers!$I$1:$I$1001,,0)</f>
        <v>No</v>
      </c>
    </row>
    <row r="269" spans="1:16" x14ac:dyDescent="0.35">
      <c r="A269" s="2" t="s">
        <v>1998</v>
      </c>
      <c r="B269" s="9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 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 s="6">
        <f>_xlfn.XLOOKUP(D269,products!$A$1:$A$49,products!$D$1:$D$49,,0)</f>
        <v>0.2</v>
      </c>
      <c r="L269" s="7">
        <f>_xlfn.XLOOKUP(D269,products!$A$1:$A$49,products!$E$1:$E$49,,0)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_xlfn.XLOOKUP(C269,customers!$A$1:$A$1001,customers!$I$1:$I$1001,,0)</f>
        <v>Yes</v>
      </c>
    </row>
    <row r="270" spans="1:16" x14ac:dyDescent="0.35">
      <c r="A270" s="2" t="s">
        <v>2004</v>
      </c>
      <c r="B270" s="9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 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 s="6">
        <f>_xlfn.XLOOKUP(D270,products!$A$1:$A$49,products!$D$1:$D$49,,0)</f>
        <v>1</v>
      </c>
      <c r="L270" s="7">
        <f>_xlfn.XLOOKUP(D270,products!$A$1:$A$49,products!$E$1:$E$49,,0)</f>
        <v>9.9499999999999993</v>
      </c>
      <c r="M270" s="8">
        <f t="shared" si="12"/>
        <v>19.899999999999999</v>
      </c>
      <c r="N270" t="str">
        <f t="shared" si="13"/>
        <v>Arabic</v>
      </c>
      <c r="O270" t="str">
        <f t="shared" si="14"/>
        <v>Dark</v>
      </c>
      <c r="P270" t="str">
        <f>_xlfn.XLOOKUP(C270,customers!$A$1:$A$1001,customers!$I$1:$I$1001,,0)</f>
        <v>Yes</v>
      </c>
    </row>
    <row r="271" spans="1:16" x14ac:dyDescent="0.35">
      <c r="A271" s="2" t="s">
        <v>2009</v>
      </c>
      <c r="B271" s="9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 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 s="6">
        <f>_xlfn.XLOOKUP(D271,products!$A$1:$A$49,products!$D$1:$D$49,,0)</f>
        <v>0.2</v>
      </c>
      <c r="L271" s="7">
        <f>_xlfn.XLOOKUP(D271,products!$A$1:$A$49,products!$E$1:$E$49,,0)</f>
        <v>2.9849999999999999</v>
      </c>
      <c r="M271" s="8">
        <f t="shared" si="12"/>
        <v>5.97</v>
      </c>
      <c r="N271" t="str">
        <f t="shared" si="13"/>
        <v>Arabic</v>
      </c>
      <c r="O271" t="str">
        <f t="shared" si="14"/>
        <v>Dark</v>
      </c>
      <c r="P271" t="str">
        <f>_xlfn.XLOOKUP(C271,customers!$A$1:$A$1001,customers!$I$1:$I$1001,,0)</f>
        <v>No</v>
      </c>
    </row>
    <row r="272" spans="1:16" x14ac:dyDescent="0.35">
      <c r="A272" s="2" t="s">
        <v>2015</v>
      </c>
      <c r="B272" s="9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 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 s="6">
        <f>_xlfn.XLOOKUP(D272,products!$A$1:$A$49,products!$D$1:$D$49,,0)</f>
        <v>0.5</v>
      </c>
      <c r="L272" s="7">
        <f>_xlfn.XLOOKUP(D272,products!$A$1:$A$49,products!$E$1:$E$49,,0)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_xlfn.XLOOKUP(C272,customers!$A$1:$A$1001,customers!$I$1:$I$1001,,0)</f>
        <v>Yes</v>
      </c>
    </row>
    <row r="273" spans="1:16" x14ac:dyDescent="0.35">
      <c r="A273" s="2" t="s">
        <v>2019</v>
      </c>
      <c r="B273" s="9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 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 s="6">
        <f>_xlfn.XLOOKUP(D273,products!$A$1:$A$49,products!$D$1:$D$49,,0)</f>
        <v>0.2</v>
      </c>
      <c r="L273" s="7">
        <f>_xlfn.XLOOKUP(D273,products!$A$1:$A$49,products!$E$1:$E$49,,0)</f>
        <v>2.9849999999999999</v>
      </c>
      <c r="M273" s="8">
        <f t="shared" si="12"/>
        <v>11.94</v>
      </c>
      <c r="N273" t="str">
        <f t="shared" si="13"/>
        <v>Arabic</v>
      </c>
      <c r="O273" t="str">
        <f t="shared" si="14"/>
        <v>Dark</v>
      </c>
      <c r="P273" t="str">
        <f>_xlfn.XLOOKUP(C273,customers!$A$1:$A$1001,customers!$I$1:$I$1001,,0)</f>
        <v>Yes</v>
      </c>
    </row>
    <row r="274" spans="1:16" x14ac:dyDescent="0.35">
      <c r="A274" s="2" t="s">
        <v>2025</v>
      </c>
      <c r="B274" s="9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 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 s="6">
        <f>_xlfn.XLOOKUP(D274,products!$A$1:$A$49,products!$D$1:$D$49,,0)</f>
        <v>1</v>
      </c>
      <c r="L274" s="7">
        <f>_xlfn.XLOOKUP(D274,products!$A$1:$A$49,products!$E$1:$E$49,,0)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_xlfn.XLOOKUP(C274,customers!$A$1:$A$1001,customers!$I$1:$I$1001,,0)</f>
        <v>Yes</v>
      </c>
    </row>
    <row r="275" spans="1:16" x14ac:dyDescent="0.35">
      <c r="A275" s="2" t="s">
        <v>2032</v>
      </c>
      <c r="B275" s="9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 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 s="6">
        <f>_xlfn.XLOOKUP(D275,products!$A$1:$A$49,products!$D$1:$D$49,,0)</f>
        <v>0.2</v>
      </c>
      <c r="L275" s="7">
        <f>_xlfn.XLOOKUP(D275,products!$A$1:$A$49,products!$E$1:$E$49,,0)</f>
        <v>3.8849999999999998</v>
      </c>
      <c r="M275" s="8">
        <f t="shared" si="12"/>
        <v>7.77</v>
      </c>
      <c r="N275" t="str">
        <f t="shared" si="13"/>
        <v>Arabic</v>
      </c>
      <c r="O275" t="str">
        <f t="shared" si="14"/>
        <v>Light</v>
      </c>
      <c r="P275" t="str">
        <f>_xlfn.XLOOKUP(C275,customers!$A$1:$A$1001,customers!$I$1:$I$1001,,0)</f>
        <v>No</v>
      </c>
    </row>
    <row r="276" spans="1:16" x14ac:dyDescent="0.35">
      <c r="A276" s="2" t="s">
        <v>2038</v>
      </c>
      <c r="B276" s="9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 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 s="6">
        <f>_xlfn.XLOOKUP(D276,products!$A$1:$A$49,products!$D$1:$D$49,,0)</f>
        <v>2.5</v>
      </c>
      <c r="L276" s="7">
        <f>_xlfn.XLOOKUP(D276,products!$A$1:$A$49,products!$E$1:$E$49,,0)</f>
        <v>25.874999999999996</v>
      </c>
      <c r="M276" s="8">
        <f t="shared" si="12"/>
        <v>25.874999999999996</v>
      </c>
      <c r="N276" t="str">
        <f t="shared" si="13"/>
        <v>Arabic</v>
      </c>
      <c r="O276" t="str">
        <f t="shared" si="14"/>
        <v>Medium</v>
      </c>
      <c r="P276" t="str">
        <f>_xlfn.XLOOKUP(C276,customers!$A$1:$A$1001,customers!$I$1:$I$1001,,0)</f>
        <v>No</v>
      </c>
    </row>
    <row r="277" spans="1:16" x14ac:dyDescent="0.35">
      <c r="A277" s="2" t="s">
        <v>2044</v>
      </c>
      <c r="B277" s="9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 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 s="6">
        <f>_xlfn.XLOOKUP(D277,products!$A$1:$A$49,products!$D$1:$D$49,,0)</f>
        <v>2.5</v>
      </c>
      <c r="L277" s="7">
        <f>_xlfn.XLOOKUP(D277,products!$A$1:$A$49,products!$E$1:$E$49,,0)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_xlfn.XLOOKUP(C277,customers!$A$1:$A$1001,customers!$I$1:$I$1001,,0)</f>
        <v>No</v>
      </c>
    </row>
    <row r="278" spans="1:16" x14ac:dyDescent="0.35">
      <c r="A278" s="2" t="s">
        <v>2050</v>
      </c>
      <c r="B278" s="9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 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 s="6">
        <f>_xlfn.XLOOKUP(D278,products!$A$1:$A$49,products!$D$1:$D$49,,0)</f>
        <v>2.5</v>
      </c>
      <c r="L278" s="7">
        <f>_xlfn.XLOOKUP(D278,products!$A$1:$A$49,products!$E$1:$E$49,,0)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_xlfn.XLOOKUP(C278,customers!$A$1:$A$1001,customers!$I$1:$I$1001,,0)</f>
        <v>Yes</v>
      </c>
    </row>
    <row r="279" spans="1:16" x14ac:dyDescent="0.35">
      <c r="A279" s="2" t="s">
        <v>2056</v>
      </c>
      <c r="B279" s="9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 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 s="6">
        <f>_xlfn.XLOOKUP(D279,products!$A$1:$A$49,products!$D$1:$D$49,,0)</f>
        <v>1</v>
      </c>
      <c r="L279" s="7">
        <f>_xlfn.XLOOKUP(D279,products!$A$1:$A$49,products!$E$1:$E$49,,0)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_xlfn.XLOOKUP(C279,customers!$A$1:$A$1001,customers!$I$1:$I$1001,,0)</f>
        <v>No</v>
      </c>
    </row>
    <row r="280" spans="1:16" x14ac:dyDescent="0.35">
      <c r="A280" s="2" t="s">
        <v>2062</v>
      </c>
      <c r="B280" s="9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 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 s="6">
        <f>_xlfn.XLOOKUP(D280,products!$A$1:$A$49,products!$D$1:$D$49,,0)</f>
        <v>0.2</v>
      </c>
      <c r="L280" s="7">
        <f>_xlfn.XLOOKUP(D280,products!$A$1:$A$49,products!$E$1:$E$49,,0)</f>
        <v>3.8849999999999998</v>
      </c>
      <c r="M280" s="8">
        <f t="shared" si="12"/>
        <v>7.77</v>
      </c>
      <c r="N280" t="str">
        <f t="shared" si="13"/>
        <v>Arabic</v>
      </c>
      <c r="O280" t="str">
        <f t="shared" si="14"/>
        <v>Light</v>
      </c>
      <c r="P280" t="str">
        <f>_xlfn.XLOOKUP(C280,customers!$A$1:$A$1001,customers!$I$1:$I$1001,,0)</f>
        <v>Yes</v>
      </c>
    </row>
    <row r="281" spans="1:16" x14ac:dyDescent="0.35">
      <c r="A281" s="2" t="s">
        <v>2068</v>
      </c>
      <c r="B281" s="9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 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 s="6">
        <f>_xlfn.XLOOKUP(D281,products!$A$1:$A$49,products!$D$1:$D$49,,0)</f>
        <v>2.5</v>
      </c>
      <c r="L281" s="7">
        <f>_xlfn.XLOOKUP(D281,products!$A$1:$A$49,products!$E$1:$E$49,,0)</f>
        <v>33.464999999999996</v>
      </c>
      <c r="M281" s="8">
        <f t="shared" si="12"/>
        <v>33.464999999999996</v>
      </c>
      <c r="N281" t="str">
        <f t="shared" si="13"/>
        <v>Libero</v>
      </c>
      <c r="O281" t="str">
        <f t="shared" si="14"/>
        <v>Medium</v>
      </c>
      <c r="P281" t="str">
        <f>_xlfn.XLOOKUP(C281,customers!$A$1:$A$1001,customers!$I$1:$I$1001,,0)</f>
        <v>Yes</v>
      </c>
    </row>
    <row r="282" spans="1:16" x14ac:dyDescent="0.35">
      <c r="A282" s="2" t="s">
        <v>2074</v>
      </c>
      <c r="B282" s="9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 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 s="6">
        <f>_xlfn.XLOOKUP(D282,products!$A$1:$A$49,products!$D$1:$D$49,,0)</f>
        <v>0.5</v>
      </c>
      <c r="L282" s="7">
        <f>_xlfn.XLOOKUP(D282,products!$A$1:$A$49,products!$E$1:$E$49,,0)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_xlfn.XLOOKUP(C282,customers!$A$1:$A$1001,customers!$I$1:$I$1001,,0)</f>
        <v>Yes</v>
      </c>
    </row>
    <row r="283" spans="1:16" x14ac:dyDescent="0.35">
      <c r="A283" s="2" t="s">
        <v>2079</v>
      </c>
      <c r="B283" s="9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 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 s="6">
        <f>_xlfn.XLOOKUP(D283,products!$A$1:$A$49,products!$D$1:$D$49,,0)</f>
        <v>1</v>
      </c>
      <c r="L283" s="7">
        <f>_xlfn.XLOOKUP(D283,products!$A$1:$A$49,products!$E$1:$E$49,,0)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_xlfn.XLOOKUP(C283,customers!$A$1:$A$1001,customers!$I$1:$I$1001,,0)</f>
        <v>Yes</v>
      </c>
    </row>
    <row r="284" spans="1:16" x14ac:dyDescent="0.35">
      <c r="A284" s="2" t="s">
        <v>2085</v>
      </c>
      <c r="B284" s="9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 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 s="6">
        <f>_xlfn.XLOOKUP(D284,products!$A$1:$A$49,products!$D$1:$D$49,,0)</f>
        <v>0.5</v>
      </c>
      <c r="L284" s="7">
        <f>_xlfn.XLOOKUP(D284,products!$A$1:$A$49,products!$E$1:$E$49,,0)</f>
        <v>7.77</v>
      </c>
      <c r="M284" s="8">
        <f t="shared" si="12"/>
        <v>7.77</v>
      </c>
      <c r="N284" t="str">
        <f t="shared" si="13"/>
        <v>Arabic</v>
      </c>
      <c r="O284" t="str">
        <f t="shared" si="14"/>
        <v>Light</v>
      </c>
      <c r="P284" t="str">
        <f>_xlfn.XLOOKUP(C284,customers!$A$1:$A$1001,customers!$I$1:$I$1001,,0)</f>
        <v>No</v>
      </c>
    </row>
    <row r="285" spans="1:16" x14ac:dyDescent="0.35">
      <c r="A285" s="2" t="s">
        <v>2091</v>
      </c>
      <c r="B285" s="9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 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 s="6">
        <f>_xlfn.XLOOKUP(D285,products!$A$1:$A$49,products!$D$1:$D$49,,0)</f>
        <v>0.5</v>
      </c>
      <c r="L285" s="7">
        <f>_xlfn.XLOOKUP(D285,products!$A$1:$A$49,products!$E$1:$E$49,,0)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_xlfn.XLOOKUP(C285,customers!$A$1:$A$1001,customers!$I$1:$I$1001,,0)</f>
        <v>Yes</v>
      </c>
    </row>
    <row r="286" spans="1:16" x14ac:dyDescent="0.35">
      <c r="A286" s="2" t="s">
        <v>2097</v>
      </c>
      <c r="B286" s="9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 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 s="6">
        <f>_xlfn.XLOOKUP(D286,products!$A$1:$A$49,products!$D$1:$D$49,,0)</f>
        <v>2.5</v>
      </c>
      <c r="L286" s="7">
        <f>_xlfn.XLOOKUP(D286,products!$A$1:$A$49,products!$E$1:$E$49,,0)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_xlfn.XLOOKUP(C286,customers!$A$1:$A$1001,customers!$I$1:$I$1001,,0)</f>
        <v>No</v>
      </c>
    </row>
    <row r="287" spans="1:16" x14ac:dyDescent="0.35">
      <c r="A287" s="2" t="s">
        <v>2102</v>
      </c>
      <c r="B287" s="9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 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 s="6">
        <f>_xlfn.XLOOKUP(D287,products!$A$1:$A$49,products!$D$1:$D$49,,0)</f>
        <v>2.5</v>
      </c>
      <c r="L287" s="7">
        <f>_xlfn.XLOOKUP(D287,products!$A$1:$A$49,products!$E$1:$E$49,,0)</f>
        <v>36.454999999999998</v>
      </c>
      <c r="M287" s="8">
        <f t="shared" si="12"/>
        <v>36.454999999999998</v>
      </c>
      <c r="N287" t="str">
        <f t="shared" si="13"/>
        <v>Libero</v>
      </c>
      <c r="O287" t="str">
        <f t="shared" si="14"/>
        <v>Light</v>
      </c>
      <c r="P287" t="str">
        <f>_xlfn.XLOOKUP(C287,customers!$A$1:$A$1001,customers!$I$1:$I$1001,,0)</f>
        <v>No</v>
      </c>
    </row>
    <row r="288" spans="1:16" x14ac:dyDescent="0.35">
      <c r="A288" s="2" t="s">
        <v>2107</v>
      </c>
      <c r="B288" s="9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 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 s="6">
        <f>_xlfn.XLOOKUP(D288,products!$A$1:$A$49,products!$D$1:$D$49,,0)</f>
        <v>0.2</v>
      </c>
      <c r="L288" s="7">
        <f>_xlfn.XLOOKUP(D288,products!$A$1:$A$49,products!$E$1:$E$49,,0)</f>
        <v>3.375</v>
      </c>
      <c r="M288" s="8">
        <f t="shared" si="12"/>
        <v>13.5</v>
      </c>
      <c r="N288" t="str">
        <f t="shared" si="13"/>
        <v>Arabic</v>
      </c>
      <c r="O288" t="str">
        <f t="shared" si="14"/>
        <v>Medium</v>
      </c>
      <c r="P288" t="str">
        <f>_xlfn.XLOOKUP(C288,customers!$A$1:$A$1001,customers!$I$1:$I$1001,,0)</f>
        <v>Yes</v>
      </c>
    </row>
    <row r="289" spans="1:16" x14ac:dyDescent="0.35">
      <c r="A289" s="2" t="s">
        <v>2112</v>
      </c>
      <c r="B289" s="9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 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 s="6">
        <f>_xlfn.XLOOKUP(D289,products!$A$1:$A$49,products!$D$1:$D$49,,0)</f>
        <v>0.2</v>
      </c>
      <c r="L289" s="7">
        <f>_xlfn.XLOOKUP(D289,products!$A$1:$A$49,products!$E$1:$E$49,,0)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_xlfn.XLOOKUP(C289,customers!$A$1:$A$1001,customers!$I$1:$I$1001,,0)</f>
        <v>No</v>
      </c>
    </row>
    <row r="290" spans="1:16" x14ac:dyDescent="0.35">
      <c r="A290" s="2" t="s">
        <v>2118</v>
      </c>
      <c r="B290" s="9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 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 s="6">
        <f>_xlfn.XLOOKUP(D290,products!$A$1:$A$49,products!$D$1:$D$49,,0)</f>
        <v>0.5</v>
      </c>
      <c r="L290" s="7">
        <f>_xlfn.XLOOKUP(D290,products!$A$1:$A$49,products!$E$1:$E$49,,0)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_xlfn.XLOOKUP(C290,customers!$A$1:$A$1001,customers!$I$1:$I$1001,,0)</f>
        <v>Yes</v>
      </c>
    </row>
    <row r="291" spans="1:16" x14ac:dyDescent="0.35">
      <c r="A291" s="2" t="s">
        <v>2123</v>
      </c>
      <c r="B291" s="9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 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 s="6">
        <f>_xlfn.XLOOKUP(D291,products!$A$1:$A$49,products!$D$1:$D$49,,0)</f>
        <v>0.2</v>
      </c>
      <c r="L291" s="7">
        <f>_xlfn.XLOOKUP(D291,products!$A$1:$A$49,products!$E$1:$E$49,,0)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_xlfn.XLOOKUP(C291,customers!$A$1:$A$1001,customers!$I$1:$I$1001,,0)</f>
        <v>Yes</v>
      </c>
    </row>
    <row r="292" spans="1:16" x14ac:dyDescent="0.35">
      <c r="A292" s="2" t="s">
        <v>2127</v>
      </c>
      <c r="B292" s="9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 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 s="6">
        <f>_xlfn.XLOOKUP(D292,products!$A$1:$A$49,products!$D$1:$D$49,,0)</f>
        <v>1</v>
      </c>
      <c r="L292" s="7">
        <f>_xlfn.XLOOKUP(D292,products!$A$1:$A$49,products!$E$1:$E$49,,0)</f>
        <v>9.9499999999999993</v>
      </c>
      <c r="M292" s="8">
        <f t="shared" si="12"/>
        <v>49.75</v>
      </c>
      <c r="N292" t="str">
        <f t="shared" si="13"/>
        <v>Arabic</v>
      </c>
      <c r="O292" t="str">
        <f t="shared" si="14"/>
        <v>Dark</v>
      </c>
      <c r="P292" t="str">
        <f>_xlfn.XLOOKUP(C292,customers!$A$1:$A$1001,customers!$I$1:$I$1001,,0)</f>
        <v>No</v>
      </c>
    </row>
    <row r="293" spans="1:16" x14ac:dyDescent="0.35">
      <c r="A293" s="2" t="s">
        <v>2133</v>
      </c>
      <c r="B293" s="9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 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 s="6">
        <f>_xlfn.XLOOKUP(D293,products!$A$1:$A$49,products!$D$1:$D$49,,0)</f>
        <v>0.5</v>
      </c>
      <c r="L293" s="7">
        <f>_xlfn.XLOOKUP(D293,products!$A$1:$A$49,products!$E$1:$E$49,,0)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_xlfn.XLOOKUP(C293,customers!$A$1:$A$1001,customers!$I$1:$I$1001,,0)</f>
        <v>No</v>
      </c>
    </row>
    <row r="294" spans="1:16" x14ac:dyDescent="0.35">
      <c r="A294" s="2" t="s">
        <v>2137</v>
      </c>
      <c r="B294" s="9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 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 s="6">
        <f>_xlfn.XLOOKUP(D294,products!$A$1:$A$49,products!$D$1:$D$49,,0)</f>
        <v>0.5</v>
      </c>
      <c r="L294" s="7">
        <f>_xlfn.XLOOKUP(D294,products!$A$1:$A$49,products!$E$1:$E$49,,0)</f>
        <v>5.97</v>
      </c>
      <c r="M294" s="8">
        <f t="shared" si="12"/>
        <v>17.91</v>
      </c>
      <c r="N294" t="str">
        <f t="shared" si="13"/>
        <v>Arabic</v>
      </c>
      <c r="O294" t="str">
        <f t="shared" si="14"/>
        <v>Dark</v>
      </c>
      <c r="P294" t="str">
        <f>_xlfn.XLOOKUP(C294,customers!$A$1:$A$1001,customers!$I$1:$I$1001,,0)</f>
        <v>No</v>
      </c>
    </row>
    <row r="295" spans="1:16" x14ac:dyDescent="0.35">
      <c r="A295" s="2" t="s">
        <v>2142</v>
      </c>
      <c r="B295" s="9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 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 s="6">
        <f>_xlfn.XLOOKUP(D295,products!$A$1:$A$49,products!$D$1:$D$49,,0)</f>
        <v>0.5</v>
      </c>
      <c r="L295" s="7">
        <f>_xlfn.XLOOKUP(D295,products!$A$1:$A$49,products!$E$1:$E$49,,0)</f>
        <v>5.97</v>
      </c>
      <c r="M295" s="8">
        <f t="shared" si="12"/>
        <v>29.849999999999998</v>
      </c>
      <c r="N295" t="str">
        <f t="shared" si="13"/>
        <v>Arabic</v>
      </c>
      <c r="O295" t="str">
        <f t="shared" si="14"/>
        <v>Dark</v>
      </c>
      <c r="P295" t="str">
        <f>_xlfn.XLOOKUP(C295,customers!$A$1:$A$1001,customers!$I$1:$I$1001,,0)</f>
        <v>No</v>
      </c>
    </row>
    <row r="296" spans="1:16" x14ac:dyDescent="0.35">
      <c r="A296" s="2" t="s">
        <v>2148</v>
      </c>
      <c r="B296" s="9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 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 s="6">
        <f>_xlfn.XLOOKUP(D296,products!$A$1:$A$49,products!$D$1:$D$49,,0)</f>
        <v>1</v>
      </c>
      <c r="L296" s="7">
        <f>_xlfn.XLOOKUP(D296,products!$A$1:$A$49,products!$E$1:$E$49,,0)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_xlfn.XLOOKUP(C296,customers!$A$1:$A$1001,customers!$I$1:$I$1001,,0)</f>
        <v>No</v>
      </c>
    </row>
    <row r="297" spans="1:16" x14ac:dyDescent="0.35">
      <c r="A297" s="2" t="s">
        <v>2153</v>
      </c>
      <c r="B297" s="9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 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 s="6">
        <f>_xlfn.XLOOKUP(D297,products!$A$1:$A$49,products!$D$1:$D$49,,0)</f>
        <v>1</v>
      </c>
      <c r="L297" s="7">
        <f>_xlfn.XLOOKUP(D297,products!$A$1:$A$49,products!$E$1:$E$49,,0)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_xlfn.XLOOKUP(C297,customers!$A$1:$A$1001,customers!$I$1:$I$1001,,0)</f>
        <v>No</v>
      </c>
    </row>
    <row r="298" spans="1:16" x14ac:dyDescent="0.35">
      <c r="A298" s="2" t="s">
        <v>2157</v>
      </c>
      <c r="B298" s="9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 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 s="6">
        <f>_xlfn.XLOOKUP(D298,products!$A$1:$A$49,products!$D$1:$D$49,,0)</f>
        <v>0.5</v>
      </c>
      <c r="L298" s="7">
        <f>_xlfn.XLOOKUP(D298,products!$A$1:$A$49,products!$E$1:$E$49,,0)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_xlfn.XLOOKUP(C298,customers!$A$1:$A$1001,customers!$I$1:$I$1001,,0)</f>
        <v>Yes</v>
      </c>
    </row>
    <row r="299" spans="1:16" x14ac:dyDescent="0.35">
      <c r="A299" s="2" t="s">
        <v>2163</v>
      </c>
      <c r="B299" s="9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 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 s="6">
        <f>_xlfn.XLOOKUP(D299,products!$A$1:$A$49,products!$D$1:$D$49,,0)</f>
        <v>0.5</v>
      </c>
      <c r="L299" s="7">
        <f>_xlfn.XLOOKUP(D299,products!$A$1:$A$49,products!$E$1:$E$49,,0)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_xlfn.XLOOKUP(C299,customers!$A$1:$A$1001,customers!$I$1:$I$1001,,0)</f>
        <v>Yes</v>
      </c>
    </row>
    <row r="300" spans="1:16" x14ac:dyDescent="0.35">
      <c r="A300" s="2" t="s">
        <v>2169</v>
      </c>
      <c r="B300" s="9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 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 s="6">
        <f>_xlfn.XLOOKUP(D300,products!$A$1:$A$49,products!$D$1:$D$49,,0)</f>
        <v>0.2</v>
      </c>
      <c r="L300" s="7">
        <f>_xlfn.XLOOKUP(D300,products!$A$1:$A$49,products!$E$1:$E$49,,0)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_xlfn.XLOOKUP(C300,customers!$A$1:$A$1001,customers!$I$1:$I$1001,,0)</f>
        <v>Yes</v>
      </c>
    </row>
    <row r="301" spans="1:16" x14ac:dyDescent="0.35">
      <c r="A301" s="2" t="s">
        <v>2175</v>
      </c>
      <c r="B301" s="9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 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 s="6">
        <f>_xlfn.XLOOKUP(D301,products!$A$1:$A$49,products!$D$1:$D$49,,0)</f>
        <v>2.5</v>
      </c>
      <c r="L301" s="7">
        <f>_xlfn.XLOOKUP(D301,products!$A$1:$A$49,products!$E$1:$E$49,,0)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_xlfn.XLOOKUP(C301,customers!$A$1:$A$1001,customers!$I$1:$I$1001,,0)</f>
        <v>Yes</v>
      </c>
    </row>
    <row r="302" spans="1:16" x14ac:dyDescent="0.35">
      <c r="A302" s="2" t="s">
        <v>2181</v>
      </c>
      <c r="B302" s="9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 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 s="6">
        <f>_xlfn.XLOOKUP(D302,products!$A$1:$A$49,products!$D$1:$D$49,,0)</f>
        <v>1</v>
      </c>
      <c r="L302" s="7">
        <f>_xlfn.XLOOKUP(D302,products!$A$1:$A$49,products!$E$1:$E$49,,0)</f>
        <v>12.95</v>
      </c>
      <c r="M302" s="8">
        <f t="shared" si="12"/>
        <v>38.849999999999994</v>
      </c>
      <c r="N302" t="str">
        <f t="shared" si="13"/>
        <v>Arabic</v>
      </c>
      <c r="O302" t="str">
        <f t="shared" si="14"/>
        <v>Light</v>
      </c>
      <c r="P302" t="str">
        <f>_xlfn.XLOOKUP(C302,customers!$A$1:$A$1001,customers!$I$1:$I$1001,,0)</f>
        <v>Yes</v>
      </c>
    </row>
    <row r="303" spans="1:16" x14ac:dyDescent="0.35">
      <c r="A303" s="2" t="s">
        <v>2187</v>
      </c>
      <c r="B303" s="9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 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 s="6">
        <f>_xlfn.XLOOKUP(D303,products!$A$1:$A$49,products!$D$1:$D$49,,0)</f>
        <v>0.2</v>
      </c>
      <c r="L303" s="7">
        <f>_xlfn.XLOOKUP(D303,products!$A$1:$A$49,products!$E$1:$E$49,,0)</f>
        <v>3.8849999999999998</v>
      </c>
      <c r="M303" s="8">
        <f t="shared" si="12"/>
        <v>15.54</v>
      </c>
      <c r="N303" t="str">
        <f t="shared" si="13"/>
        <v>Libero</v>
      </c>
      <c r="O303" t="str">
        <f t="shared" si="14"/>
        <v>Dark</v>
      </c>
      <c r="P303" t="str">
        <f>_xlfn.XLOOKUP(C303,customers!$A$1:$A$1001,customers!$I$1:$I$1001,,0)</f>
        <v>Yes</v>
      </c>
    </row>
    <row r="304" spans="1:16" x14ac:dyDescent="0.35">
      <c r="A304" s="2" t="s">
        <v>2193</v>
      </c>
      <c r="B304" s="9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 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 s="6">
        <f>_xlfn.XLOOKUP(D304,products!$A$1:$A$49,products!$D$1:$D$49,,0)</f>
        <v>0.5</v>
      </c>
      <c r="L304" s="7">
        <f>_xlfn.XLOOKUP(D304,products!$A$1:$A$49,products!$E$1:$E$49,,0)</f>
        <v>6.75</v>
      </c>
      <c r="M304" s="8">
        <f t="shared" si="12"/>
        <v>6.75</v>
      </c>
      <c r="N304" t="str">
        <f t="shared" si="13"/>
        <v>Arabic</v>
      </c>
      <c r="O304" t="str">
        <f t="shared" si="14"/>
        <v>Medium</v>
      </c>
      <c r="P304" t="str">
        <f>_xlfn.XLOOKUP(C304,customers!$A$1:$A$1001,customers!$I$1:$I$1001,,0)</f>
        <v>No</v>
      </c>
    </row>
    <row r="305" spans="1:16" x14ac:dyDescent="0.35">
      <c r="A305" s="2" t="s">
        <v>2199</v>
      </c>
      <c r="B305" s="9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 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 s="6">
        <f>_xlfn.XLOOKUP(D305,products!$A$1:$A$49,products!$D$1:$D$49,,0)</f>
        <v>2.5</v>
      </c>
      <c r="L305" s="7">
        <f>_xlfn.XLOOKUP(D305,products!$A$1:$A$49,products!$E$1:$E$49,,0)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_xlfn.XLOOKUP(C305,customers!$A$1:$A$1001,customers!$I$1:$I$1001,,0)</f>
        <v>Yes</v>
      </c>
    </row>
    <row r="306" spans="1:16" x14ac:dyDescent="0.35">
      <c r="A306" s="2" t="s">
        <v>2204</v>
      </c>
      <c r="B306" s="9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 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 s="6">
        <f>_xlfn.XLOOKUP(D306,products!$A$1:$A$49,products!$D$1:$D$49,,0)</f>
        <v>0.2</v>
      </c>
      <c r="L306" s="7">
        <f>_xlfn.XLOOKUP(D306,products!$A$1:$A$49,products!$E$1:$E$49,,0)</f>
        <v>3.8849999999999998</v>
      </c>
      <c r="M306" s="8">
        <f t="shared" si="12"/>
        <v>3.8849999999999998</v>
      </c>
      <c r="N306" t="str">
        <f t="shared" si="13"/>
        <v>Arabic</v>
      </c>
      <c r="O306" t="str">
        <f t="shared" si="14"/>
        <v>Light</v>
      </c>
      <c r="P306" t="str">
        <f>_xlfn.XLOOKUP(C306,customers!$A$1:$A$1001,customers!$I$1:$I$1001,,0)</f>
        <v>Yes</v>
      </c>
    </row>
    <row r="307" spans="1:16" x14ac:dyDescent="0.35">
      <c r="A307" s="2" t="s">
        <v>2209</v>
      </c>
      <c r="B307" s="9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 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 s="6">
        <f>_xlfn.XLOOKUP(D307,products!$A$1:$A$49,products!$D$1:$D$49,,0)</f>
        <v>0.2</v>
      </c>
      <c r="L307" s="7">
        <f>_xlfn.XLOOKUP(D307,products!$A$1:$A$49,products!$E$1:$E$49,,0)</f>
        <v>4.3650000000000002</v>
      </c>
      <c r="M307" s="8">
        <f t="shared" si="12"/>
        <v>21.825000000000003</v>
      </c>
      <c r="N307" t="str">
        <f t="shared" si="13"/>
        <v>Libero</v>
      </c>
      <c r="O307" t="str">
        <f t="shared" si="14"/>
        <v>Medium</v>
      </c>
      <c r="P307" t="str">
        <f>_xlfn.XLOOKUP(C307,customers!$A$1:$A$1001,customers!$I$1:$I$1001,,0)</f>
        <v>No</v>
      </c>
    </row>
    <row r="308" spans="1:16" x14ac:dyDescent="0.35">
      <c r="A308" s="2" t="s">
        <v>2215</v>
      </c>
      <c r="B308" s="9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 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 s="6">
        <f>_xlfn.XLOOKUP(D308,products!$A$1:$A$49,products!$D$1:$D$49,,0)</f>
        <v>0.2</v>
      </c>
      <c r="L308" s="7">
        <f>_xlfn.XLOOKUP(D308,products!$A$1:$A$49,products!$E$1:$E$49,,0)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_xlfn.XLOOKUP(C308,customers!$A$1:$A$1001,customers!$I$1:$I$1001,,0)</f>
        <v>No</v>
      </c>
    </row>
    <row r="309" spans="1:16" x14ac:dyDescent="0.35">
      <c r="A309" s="2" t="s">
        <v>2221</v>
      </c>
      <c r="B309" s="9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 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 s="6">
        <f>_xlfn.XLOOKUP(D309,products!$A$1:$A$49,products!$D$1:$D$49,,0)</f>
        <v>1</v>
      </c>
      <c r="L309" s="7">
        <f>_xlfn.XLOOKUP(D309,products!$A$1:$A$49,products!$E$1:$E$49,,0)</f>
        <v>11.25</v>
      </c>
      <c r="M309" s="8">
        <f t="shared" si="12"/>
        <v>33.75</v>
      </c>
      <c r="N309" t="str">
        <f t="shared" si="13"/>
        <v>Arabic</v>
      </c>
      <c r="O309" t="str">
        <f t="shared" si="14"/>
        <v>Medium</v>
      </c>
      <c r="P309" t="str">
        <f>_xlfn.XLOOKUP(C309,customers!$A$1:$A$1001,customers!$I$1:$I$1001,,0)</f>
        <v>Yes</v>
      </c>
    </row>
    <row r="310" spans="1:16" x14ac:dyDescent="0.35">
      <c r="A310" s="2" t="s">
        <v>2227</v>
      </c>
      <c r="B310" s="9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 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 s="6">
        <f>_xlfn.XLOOKUP(D310,products!$A$1:$A$49,products!$D$1:$D$49,,0)</f>
        <v>1</v>
      </c>
      <c r="L310" s="7">
        <f>_xlfn.XLOOKUP(D310,products!$A$1:$A$49,products!$E$1:$E$49,,0)</f>
        <v>11.25</v>
      </c>
      <c r="M310" s="8">
        <f t="shared" si="12"/>
        <v>33.75</v>
      </c>
      <c r="N310" t="str">
        <f t="shared" si="13"/>
        <v>Arabic</v>
      </c>
      <c r="O310" t="str">
        <f t="shared" si="14"/>
        <v>Medium</v>
      </c>
      <c r="P310" t="str">
        <f>_xlfn.XLOOKUP(C310,customers!$A$1:$A$1001,customers!$I$1:$I$1001,,0)</f>
        <v>No</v>
      </c>
    </row>
    <row r="311" spans="1:16" x14ac:dyDescent="0.35">
      <c r="A311" s="2" t="s">
        <v>2232</v>
      </c>
      <c r="B311" s="9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 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 s="6">
        <f>_xlfn.XLOOKUP(D311,products!$A$1:$A$49,products!$D$1:$D$49,,0)</f>
        <v>0.2</v>
      </c>
      <c r="L311" s="7">
        <f>_xlfn.XLOOKUP(D311,products!$A$1:$A$49,products!$E$1:$E$49,,0)</f>
        <v>4.3650000000000002</v>
      </c>
      <c r="M311" s="8">
        <f t="shared" si="12"/>
        <v>26.19</v>
      </c>
      <c r="N311" t="str">
        <f t="shared" si="13"/>
        <v>Libero</v>
      </c>
      <c r="O311" t="str">
        <f t="shared" si="14"/>
        <v>Medium</v>
      </c>
      <c r="P311" t="str">
        <f>_xlfn.XLOOKUP(C311,customers!$A$1:$A$1001,customers!$I$1:$I$1001,,0)</f>
        <v>Yes</v>
      </c>
    </row>
    <row r="312" spans="1:16" x14ac:dyDescent="0.35">
      <c r="A312" s="2" t="s">
        <v>2238</v>
      </c>
      <c r="B312" s="9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 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 s="6">
        <f>_xlfn.XLOOKUP(D312,products!$A$1:$A$49,products!$D$1:$D$49,,0)</f>
        <v>1</v>
      </c>
      <c r="L312" s="7">
        <f>_xlfn.XLOOKUP(D312,products!$A$1:$A$49,products!$E$1:$E$49,,0)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_xlfn.XLOOKUP(C312,customers!$A$1:$A$1001,customers!$I$1:$I$1001,,0)</f>
        <v>No</v>
      </c>
    </row>
    <row r="313" spans="1:16" x14ac:dyDescent="0.35">
      <c r="A313" s="2" t="s">
        <v>2244</v>
      </c>
      <c r="B313" s="9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 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 s="6">
        <f>_xlfn.XLOOKUP(D313,products!$A$1:$A$49,products!$D$1:$D$49,,0)</f>
        <v>2.5</v>
      </c>
      <c r="L313" s="7">
        <f>_xlfn.XLOOKUP(D313,products!$A$1:$A$49,products!$E$1:$E$49,,0)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_xlfn.XLOOKUP(C313,customers!$A$1:$A$1001,customers!$I$1:$I$1001,,0)</f>
        <v>Yes</v>
      </c>
    </row>
    <row r="314" spans="1:16" x14ac:dyDescent="0.35">
      <c r="A314" s="2" t="s">
        <v>2250</v>
      </c>
      <c r="B314" s="9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 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 s="6">
        <f>_xlfn.XLOOKUP(D314,products!$A$1:$A$49,products!$D$1:$D$49,,0)</f>
        <v>0.5</v>
      </c>
      <c r="L314" s="7">
        <f>_xlfn.XLOOKUP(D314,products!$A$1:$A$49,products!$E$1:$E$49,,0)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_xlfn.XLOOKUP(C314,customers!$A$1:$A$1001,customers!$I$1:$I$1001,,0)</f>
        <v>Yes</v>
      </c>
    </row>
    <row r="315" spans="1:16" x14ac:dyDescent="0.35">
      <c r="A315" s="2" t="s">
        <v>2256</v>
      </c>
      <c r="B315" s="9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 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 s="6">
        <f>_xlfn.XLOOKUP(D315,products!$A$1:$A$49,products!$D$1:$D$49,,0)</f>
        <v>1</v>
      </c>
      <c r="L315" s="7">
        <f>_xlfn.XLOOKUP(D315,products!$A$1:$A$49,products!$E$1:$E$49,,0)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_xlfn.XLOOKUP(C315,customers!$A$1:$A$1001,customers!$I$1:$I$1001,,0)</f>
        <v>Yes</v>
      </c>
    </row>
    <row r="316" spans="1:16" x14ac:dyDescent="0.35">
      <c r="A316" s="2" t="s">
        <v>2262</v>
      </c>
      <c r="B316" s="9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 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 s="6">
        <f>_xlfn.XLOOKUP(D316,products!$A$1:$A$49,products!$D$1:$D$49,,0)</f>
        <v>1</v>
      </c>
      <c r="L316" s="7">
        <f>_xlfn.XLOOKUP(D316,products!$A$1:$A$49,products!$E$1:$E$49,,0)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_xlfn.XLOOKUP(C316,customers!$A$1:$A$1001,customers!$I$1:$I$1001,,0)</f>
        <v>No</v>
      </c>
    </row>
    <row r="317" spans="1:16" x14ac:dyDescent="0.35">
      <c r="A317" s="2" t="s">
        <v>2267</v>
      </c>
      <c r="B317" s="9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 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 s="6">
        <f>_xlfn.XLOOKUP(D317,products!$A$1:$A$49,products!$D$1:$D$49,,0)</f>
        <v>2.5</v>
      </c>
      <c r="L317" s="7">
        <f>_xlfn.XLOOKUP(D317,products!$A$1:$A$49,products!$E$1:$E$49,,0)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_xlfn.XLOOKUP(C317,customers!$A$1:$A$1001,customers!$I$1:$I$1001,,0)</f>
        <v>Yes</v>
      </c>
    </row>
    <row r="318" spans="1:16" x14ac:dyDescent="0.35">
      <c r="A318" s="2" t="s">
        <v>2273</v>
      </c>
      <c r="B318" s="9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 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 s="6">
        <f>_xlfn.XLOOKUP(D318,products!$A$1:$A$49,products!$D$1:$D$49,,0)</f>
        <v>2.5</v>
      </c>
      <c r="L318" s="7">
        <f>_xlfn.XLOOKUP(D318,products!$A$1:$A$49,products!$E$1:$E$49,,0)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_xlfn.XLOOKUP(C318,customers!$A$1:$A$1001,customers!$I$1:$I$1001,,0)</f>
        <v>No</v>
      </c>
    </row>
    <row r="319" spans="1:16" x14ac:dyDescent="0.35">
      <c r="A319" s="2" t="s">
        <v>2279</v>
      </c>
      <c r="B319" s="9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 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 s="6">
        <f>_xlfn.XLOOKUP(D319,products!$A$1:$A$49,products!$D$1:$D$49,,0)</f>
        <v>0.5</v>
      </c>
      <c r="L319" s="7">
        <f>_xlfn.XLOOKUP(D319,products!$A$1:$A$49,products!$E$1:$E$49,,0)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_xlfn.XLOOKUP(C319,customers!$A$1:$A$1001,customers!$I$1:$I$1001,,0)</f>
        <v>No</v>
      </c>
    </row>
    <row r="320" spans="1:16" x14ac:dyDescent="0.35">
      <c r="A320" s="2" t="s">
        <v>2285</v>
      </c>
      <c r="B320" s="9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 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 s="6">
        <f>_xlfn.XLOOKUP(D320,products!$A$1:$A$49,products!$D$1:$D$49,,0)</f>
        <v>2.5</v>
      </c>
      <c r="L320" s="7">
        <f>_xlfn.XLOOKUP(D320,products!$A$1:$A$49,products!$E$1:$E$49,,0)</f>
        <v>25.874999999999996</v>
      </c>
      <c r="M320" s="8">
        <f t="shared" si="12"/>
        <v>51.749999999999993</v>
      </c>
      <c r="N320" t="str">
        <f t="shared" si="13"/>
        <v>Arabic</v>
      </c>
      <c r="O320" t="str">
        <f t="shared" si="14"/>
        <v>Medium</v>
      </c>
      <c r="P320" t="str">
        <f>_xlfn.XLOOKUP(C320,customers!$A$1:$A$1001,customers!$I$1:$I$1001,,0)</f>
        <v>Yes</v>
      </c>
    </row>
    <row r="321" spans="1:16" x14ac:dyDescent="0.35">
      <c r="A321" s="2" t="s">
        <v>2291</v>
      </c>
      <c r="B321" s="9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 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 s="6">
        <f>_xlfn.XLOOKUP(D321,products!$A$1:$A$49,products!$D$1:$D$49,,0)</f>
        <v>0.2</v>
      </c>
      <c r="L321" s="7">
        <f>_xlfn.XLOOKUP(D321,products!$A$1:$A$49,products!$E$1:$E$49,,0)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_xlfn.XLOOKUP(C321,customers!$A$1:$A$1001,customers!$I$1:$I$1001,,0)</f>
        <v>Yes</v>
      </c>
    </row>
    <row r="322" spans="1:16" x14ac:dyDescent="0.35">
      <c r="A322" s="2" t="s">
        <v>2291</v>
      </c>
      <c r="B322" s="9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 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 s="6">
        <f>_xlfn.XLOOKUP(D322,products!$A$1:$A$49,products!$D$1:$D$49,,0)</f>
        <v>0.2</v>
      </c>
      <c r="L322" s="7">
        <f>_xlfn.XLOOKUP(D322,products!$A$1:$A$49,products!$E$1:$E$49,,0)</f>
        <v>3.8849999999999998</v>
      </c>
      <c r="M322" s="8">
        <f t="shared" si="12"/>
        <v>19.424999999999997</v>
      </c>
      <c r="N322" t="str">
        <f t="shared" si="13"/>
        <v>Arabic</v>
      </c>
      <c r="O322" t="str">
        <f t="shared" si="14"/>
        <v>Light</v>
      </c>
      <c r="P322" t="str">
        <f>_xlfn.XLOOKUP(C322,customers!$A$1:$A$1001,customers!$I$1:$I$1001,,0)</f>
        <v>Yes</v>
      </c>
    </row>
    <row r="323" spans="1:16" x14ac:dyDescent="0.35">
      <c r="A323" s="2" t="s">
        <v>2301</v>
      </c>
      <c r="B323" s="9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 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 s="6">
        <f>_xlfn.XLOOKUP(D323,products!$A$1:$A$49,products!$D$1:$D$49,,0)</f>
        <v>0.2</v>
      </c>
      <c r="L323" s="7">
        <f>_xlfn.XLOOKUP(D323,products!$A$1:$A$49,products!$E$1:$E$49,,0)</f>
        <v>3.375</v>
      </c>
      <c r="M323" s="8">
        <f t="shared" ref="M323:M386" si="15">E323*L323</f>
        <v>20.25</v>
      </c>
      <c r="N323" t="str">
        <f t="shared" ref="N323:N386" si="16">IF(I323="Rob","Robusta",IF(I323="Exc","Excelsa",IF(I323="Ara","Arabic",IF(I323="Lib","Libero",""))))</f>
        <v>Arabic</v>
      </c>
      <c r="O323" t="str">
        <f t="shared" ref="O323:O386" si="17">IF(J323="M", "Medium", IF(J323="D", "Dark", IF(J323="L", "Light","")))</f>
        <v>Medium</v>
      </c>
      <c r="P323" t="str">
        <f>_xlfn.XLOOKUP(C323,customers!$A$1:$A$1001,customers!$I$1:$I$1001,,0)</f>
        <v>Yes</v>
      </c>
    </row>
    <row r="324" spans="1:16" x14ac:dyDescent="0.35">
      <c r="A324" s="2" t="s">
        <v>2307</v>
      </c>
      <c r="B324" s="9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 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 s="6">
        <f>_xlfn.XLOOKUP(D324,products!$A$1:$A$49,products!$D$1:$D$49,,0)</f>
        <v>0.5</v>
      </c>
      <c r="L324" s="7">
        <f>_xlfn.XLOOKUP(D324,products!$A$1:$A$49,products!$E$1:$E$49,,0)</f>
        <v>7.77</v>
      </c>
      <c r="M324" s="8">
        <f t="shared" si="15"/>
        <v>23.31</v>
      </c>
      <c r="N324" t="str">
        <f t="shared" si="16"/>
        <v>Libero</v>
      </c>
      <c r="O324" t="str">
        <f t="shared" si="17"/>
        <v>Dark</v>
      </c>
      <c r="P324" t="str">
        <f>_xlfn.XLOOKUP(C324,customers!$A$1:$A$1001,customers!$I$1:$I$1001,,0)</f>
        <v>No</v>
      </c>
    </row>
    <row r="325" spans="1:16" x14ac:dyDescent="0.35">
      <c r="A325" s="2" t="s">
        <v>2313</v>
      </c>
      <c r="B325" s="9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 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 s="6">
        <f>_xlfn.XLOOKUP(D325,products!$A$1:$A$49,products!$D$1:$D$49,,0)</f>
        <v>0.2</v>
      </c>
      <c r="L325" s="7">
        <f>_xlfn.XLOOKUP(D325,products!$A$1:$A$49,products!$E$1:$E$49,,0)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_xlfn.XLOOKUP(C325,customers!$A$1:$A$1001,customers!$I$1:$I$1001,,0)</f>
        <v>Yes</v>
      </c>
    </row>
    <row r="326" spans="1:16" x14ac:dyDescent="0.35">
      <c r="A326" s="2" t="s">
        <v>2319</v>
      </c>
      <c r="B326" s="9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 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 s="6">
        <f>_xlfn.XLOOKUP(D326,products!$A$1:$A$49,products!$D$1:$D$49,,0)</f>
        <v>1</v>
      </c>
      <c r="L326" s="7">
        <f>_xlfn.XLOOKUP(D326,products!$A$1:$A$49,products!$E$1:$E$49,,0)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_xlfn.XLOOKUP(C326,customers!$A$1:$A$1001,customers!$I$1:$I$1001,,0)</f>
        <v>No</v>
      </c>
    </row>
    <row r="327" spans="1:16" x14ac:dyDescent="0.35">
      <c r="A327" s="2" t="s">
        <v>2324</v>
      </c>
      <c r="B327" s="9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 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 s="6">
        <f>_xlfn.XLOOKUP(D327,products!$A$1:$A$49,products!$D$1:$D$49,,0)</f>
        <v>2.5</v>
      </c>
      <c r="L327" s="7">
        <f>_xlfn.XLOOKUP(D327,products!$A$1:$A$49,products!$E$1:$E$49,,0)</f>
        <v>29.784999999999997</v>
      </c>
      <c r="M327" s="8">
        <f t="shared" si="15"/>
        <v>29.784999999999997</v>
      </c>
      <c r="N327" t="str">
        <f t="shared" si="16"/>
        <v>Arabic</v>
      </c>
      <c r="O327" t="str">
        <f t="shared" si="17"/>
        <v>Light</v>
      </c>
      <c r="P327" t="str">
        <f>_xlfn.XLOOKUP(C327,customers!$A$1:$A$1001,customers!$I$1:$I$1001,,0)</f>
        <v>Yes</v>
      </c>
    </row>
    <row r="328" spans="1:16" x14ac:dyDescent="0.35">
      <c r="A328" s="2" t="s">
        <v>2330</v>
      </c>
      <c r="B328" s="9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 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 s="6">
        <f>_xlfn.XLOOKUP(D328,products!$A$1:$A$49,products!$D$1:$D$49,,0)</f>
        <v>1</v>
      </c>
      <c r="L328" s="7">
        <f>_xlfn.XLOOKUP(D328,products!$A$1:$A$49,products!$E$1:$E$49,,0)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_xlfn.XLOOKUP(C328,customers!$A$1:$A$1001,customers!$I$1:$I$1001,,0)</f>
        <v>No</v>
      </c>
    </row>
    <row r="329" spans="1:16" x14ac:dyDescent="0.35">
      <c r="A329" s="2" t="s">
        <v>2335</v>
      </c>
      <c r="B329" s="9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 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 s="6">
        <f>_xlfn.XLOOKUP(D329,products!$A$1:$A$49,products!$D$1:$D$49,,0)</f>
        <v>1</v>
      </c>
      <c r="L329" s="7">
        <f>_xlfn.XLOOKUP(D329,products!$A$1:$A$49,products!$E$1:$E$49,,0)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_xlfn.XLOOKUP(C329,customers!$A$1:$A$1001,customers!$I$1:$I$1001,,0)</f>
        <v>Yes</v>
      </c>
    </row>
    <row r="330" spans="1:16" x14ac:dyDescent="0.35">
      <c r="A330" s="2" t="s">
        <v>2341</v>
      </c>
      <c r="B330" s="9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 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 s="6">
        <f>_xlfn.XLOOKUP(D330,products!$A$1:$A$49,products!$D$1:$D$49,,0)</f>
        <v>0.5</v>
      </c>
      <c r="L330" s="7">
        <f>_xlfn.XLOOKUP(D330,products!$A$1:$A$49,products!$E$1:$E$49,,0)</f>
        <v>9.51</v>
      </c>
      <c r="M330" s="8">
        <f t="shared" si="15"/>
        <v>38.04</v>
      </c>
      <c r="N330" t="str">
        <f t="shared" si="16"/>
        <v>Libero</v>
      </c>
      <c r="O330" t="str">
        <f t="shared" si="17"/>
        <v>Light</v>
      </c>
      <c r="P330" t="str">
        <f>_xlfn.XLOOKUP(C330,customers!$A$1:$A$1001,customers!$I$1:$I$1001,,0)</f>
        <v>Yes</v>
      </c>
    </row>
    <row r="331" spans="1:16" x14ac:dyDescent="0.35">
      <c r="A331" s="2" t="s">
        <v>2346</v>
      </c>
      <c r="B331" s="9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 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 s="6">
        <f>_xlfn.XLOOKUP(D331,products!$A$1:$A$49,products!$D$1:$D$49,,0)</f>
        <v>0.5</v>
      </c>
      <c r="L331" s="7">
        <f>_xlfn.XLOOKUP(D331,products!$A$1:$A$49,products!$E$1:$E$49,,0)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_xlfn.XLOOKUP(C331,customers!$A$1:$A$1001,customers!$I$1:$I$1001,,0)</f>
        <v>Yes</v>
      </c>
    </row>
    <row r="332" spans="1:16" x14ac:dyDescent="0.35">
      <c r="A332" s="2" t="s">
        <v>2351</v>
      </c>
      <c r="B332" s="9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 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 s="6">
        <f>_xlfn.XLOOKUP(D332,products!$A$1:$A$49,products!$D$1:$D$49,,0)</f>
        <v>0.5</v>
      </c>
      <c r="L332" s="7">
        <f>_xlfn.XLOOKUP(D332,products!$A$1:$A$49,products!$E$1:$E$49,,0)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_xlfn.XLOOKUP(C332,customers!$A$1:$A$1001,customers!$I$1:$I$1001,,0)</f>
        <v>No</v>
      </c>
    </row>
    <row r="333" spans="1:16" x14ac:dyDescent="0.35">
      <c r="A333" s="2" t="s">
        <v>2357</v>
      </c>
      <c r="B333" s="9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 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 s="6">
        <f>_xlfn.XLOOKUP(D333,products!$A$1:$A$49,products!$D$1:$D$49,,0)</f>
        <v>2.5</v>
      </c>
      <c r="L333" s="7">
        <f>_xlfn.XLOOKUP(D333,products!$A$1:$A$49,products!$E$1:$E$49,,0)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_xlfn.XLOOKUP(C333,customers!$A$1:$A$1001,customers!$I$1:$I$1001,,0)</f>
        <v>Yes</v>
      </c>
    </row>
    <row r="334" spans="1:16" x14ac:dyDescent="0.35">
      <c r="A334" s="2" t="s">
        <v>2363</v>
      </c>
      <c r="B334" s="9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 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 s="6">
        <f>_xlfn.XLOOKUP(D334,products!$A$1:$A$49,products!$D$1:$D$49,,0)</f>
        <v>0.5</v>
      </c>
      <c r="L334" s="7">
        <f>_xlfn.XLOOKUP(D334,products!$A$1:$A$49,products!$E$1:$E$49,,0)</f>
        <v>5.97</v>
      </c>
      <c r="M334" s="8">
        <f t="shared" si="15"/>
        <v>17.91</v>
      </c>
      <c r="N334" t="str">
        <f t="shared" si="16"/>
        <v>Arabic</v>
      </c>
      <c r="O334" t="str">
        <f t="shared" si="17"/>
        <v>Dark</v>
      </c>
      <c r="P334" t="str">
        <f>_xlfn.XLOOKUP(C334,customers!$A$1:$A$1001,customers!$I$1:$I$1001,,0)</f>
        <v>Yes</v>
      </c>
    </row>
    <row r="335" spans="1:16" x14ac:dyDescent="0.35">
      <c r="A335" s="2" t="s">
        <v>2369</v>
      </c>
      <c r="B335" s="9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 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 s="6">
        <f>_xlfn.XLOOKUP(D335,products!$A$1:$A$49,products!$D$1:$D$49,,0)</f>
        <v>0.5</v>
      </c>
      <c r="L335" s="7">
        <f>_xlfn.XLOOKUP(D335,products!$A$1:$A$49,products!$E$1:$E$49,,0)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_xlfn.XLOOKUP(C335,customers!$A$1:$A$1001,customers!$I$1:$I$1001,,0)</f>
        <v>Yes</v>
      </c>
    </row>
    <row r="336" spans="1:16" x14ac:dyDescent="0.35">
      <c r="A336" s="2" t="s">
        <v>2375</v>
      </c>
      <c r="B336" s="9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 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 s="6">
        <f>_xlfn.XLOOKUP(D336,products!$A$1:$A$49,products!$D$1:$D$49,,0)</f>
        <v>1</v>
      </c>
      <c r="L336" s="7">
        <f>_xlfn.XLOOKUP(D336,products!$A$1:$A$49,products!$E$1:$E$49,,0)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_xlfn.XLOOKUP(C336,customers!$A$1:$A$1001,customers!$I$1:$I$1001,,0)</f>
        <v>No</v>
      </c>
    </row>
    <row r="337" spans="1:16" x14ac:dyDescent="0.35">
      <c r="A337" s="2" t="s">
        <v>2379</v>
      </c>
      <c r="B337" s="9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 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 s="6">
        <f>_xlfn.XLOOKUP(D337,products!$A$1:$A$49,products!$D$1:$D$49,,0)</f>
        <v>0.2</v>
      </c>
      <c r="L337" s="7">
        <f>_xlfn.XLOOKUP(D337,products!$A$1:$A$49,products!$E$1:$E$49,,0)</f>
        <v>4.7549999999999999</v>
      </c>
      <c r="M337" s="8">
        <f t="shared" si="15"/>
        <v>28.53</v>
      </c>
      <c r="N337" t="str">
        <f t="shared" si="16"/>
        <v>Libero</v>
      </c>
      <c r="O337" t="str">
        <f t="shared" si="17"/>
        <v>Light</v>
      </c>
      <c r="P337" t="str">
        <f>_xlfn.XLOOKUP(C337,customers!$A$1:$A$1001,customers!$I$1:$I$1001,,0)</f>
        <v>Yes</v>
      </c>
    </row>
    <row r="338" spans="1:16" x14ac:dyDescent="0.35">
      <c r="A338" s="2" t="s">
        <v>2385</v>
      </c>
      <c r="B338" s="9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 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 s="6">
        <f>_xlfn.XLOOKUP(D338,products!$A$1:$A$49,products!$D$1:$D$49,,0)</f>
        <v>1</v>
      </c>
      <c r="L338" s="7">
        <f>_xlfn.XLOOKUP(D338,products!$A$1:$A$49,products!$E$1:$E$49,,0)</f>
        <v>11.25</v>
      </c>
      <c r="M338" s="8">
        <f t="shared" si="15"/>
        <v>45</v>
      </c>
      <c r="N338" t="str">
        <f t="shared" si="16"/>
        <v>Arabic</v>
      </c>
      <c r="O338" t="str">
        <f t="shared" si="17"/>
        <v>Medium</v>
      </c>
      <c r="P338" t="str">
        <f>_xlfn.XLOOKUP(C338,customers!$A$1:$A$1001,customers!$I$1:$I$1001,,0)</f>
        <v>No</v>
      </c>
    </row>
    <row r="339" spans="1:16" x14ac:dyDescent="0.35">
      <c r="A339" s="2" t="s">
        <v>2391</v>
      </c>
      <c r="B339" s="9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 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 s="6">
        <f>_xlfn.XLOOKUP(D339,products!$A$1:$A$49,products!$D$1:$D$49,,0)</f>
        <v>2.5</v>
      </c>
      <c r="L339" s="7">
        <f>_xlfn.XLOOKUP(D339,products!$A$1:$A$49,products!$E$1:$E$49,,0)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_xlfn.XLOOKUP(C339,customers!$A$1:$A$1001,customers!$I$1:$I$1001,,0)</f>
        <v>No</v>
      </c>
    </row>
    <row r="340" spans="1:16" x14ac:dyDescent="0.35">
      <c r="A340" s="2" t="s">
        <v>2396</v>
      </c>
      <c r="B340" s="9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 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 s="6">
        <f>_xlfn.XLOOKUP(D340,products!$A$1:$A$49,products!$D$1:$D$49,,0)</f>
        <v>1</v>
      </c>
      <c r="L340" s="7">
        <f>_xlfn.XLOOKUP(D340,products!$A$1:$A$49,products!$E$1:$E$49,,0)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_xlfn.XLOOKUP(C340,customers!$A$1:$A$1001,customers!$I$1:$I$1001,,0)</f>
        <v>No</v>
      </c>
    </row>
    <row r="341" spans="1:16" x14ac:dyDescent="0.35">
      <c r="A341" s="2" t="s">
        <v>2402</v>
      </c>
      <c r="B341" s="9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 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 s="6">
        <f>_xlfn.XLOOKUP(D341,products!$A$1:$A$49,products!$D$1:$D$49,,0)</f>
        <v>0.2</v>
      </c>
      <c r="L341" s="7">
        <f>_xlfn.XLOOKUP(D341,products!$A$1:$A$49,products!$E$1:$E$49,,0)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_xlfn.XLOOKUP(C341,customers!$A$1:$A$1001,customers!$I$1:$I$1001,,0)</f>
        <v>Yes</v>
      </c>
    </row>
    <row r="342" spans="1:16" x14ac:dyDescent="0.35">
      <c r="A342" s="2" t="s">
        <v>2408</v>
      </c>
      <c r="B342" s="9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 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 s="6">
        <f>_xlfn.XLOOKUP(D342,products!$A$1:$A$49,products!$D$1:$D$49,,0)</f>
        <v>0.5</v>
      </c>
      <c r="L342" s="7">
        <f>_xlfn.XLOOKUP(D342,products!$A$1:$A$49,products!$E$1:$E$49,,0)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_xlfn.XLOOKUP(C342,customers!$A$1:$A$1001,customers!$I$1:$I$1001,,0)</f>
        <v>Yes</v>
      </c>
    </row>
    <row r="343" spans="1:16" x14ac:dyDescent="0.35">
      <c r="A343" s="2" t="s">
        <v>2414</v>
      </c>
      <c r="B343" s="9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 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 s="6">
        <f>_xlfn.XLOOKUP(D343,products!$A$1:$A$49,products!$D$1:$D$49,,0)</f>
        <v>0.5</v>
      </c>
      <c r="L343" s="7">
        <f>_xlfn.XLOOKUP(D343,products!$A$1:$A$49,products!$E$1:$E$49,,0)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_xlfn.XLOOKUP(C343,customers!$A$1:$A$1001,customers!$I$1:$I$1001,,0)</f>
        <v>No</v>
      </c>
    </row>
    <row r="344" spans="1:16" x14ac:dyDescent="0.35">
      <c r="A344" s="2" t="s">
        <v>2414</v>
      </c>
      <c r="B344" s="9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 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 s="6">
        <f>_xlfn.XLOOKUP(D344,products!$A$1:$A$49,products!$D$1:$D$49,,0)</f>
        <v>0.5</v>
      </c>
      <c r="L344" s="7">
        <f>_xlfn.XLOOKUP(D344,products!$A$1:$A$49,products!$E$1:$E$49,,0)</f>
        <v>7.77</v>
      </c>
      <c r="M344" s="8">
        <f t="shared" si="15"/>
        <v>38.849999999999994</v>
      </c>
      <c r="N344" t="str">
        <f t="shared" si="16"/>
        <v>Libero</v>
      </c>
      <c r="O344" t="str">
        <f t="shared" si="17"/>
        <v>Dark</v>
      </c>
      <c r="P344" t="str">
        <f>_xlfn.XLOOKUP(C344,customers!$A$1:$A$1001,customers!$I$1:$I$1001,,0)</f>
        <v>No</v>
      </c>
    </row>
    <row r="345" spans="1:16" x14ac:dyDescent="0.35">
      <c r="A345" s="2" t="s">
        <v>2424</v>
      </c>
      <c r="B345" s="9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 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 s="6">
        <f>_xlfn.XLOOKUP(D345,products!$A$1:$A$49,products!$D$1:$D$49,,0)</f>
        <v>0.5</v>
      </c>
      <c r="L345" s="7">
        <f>_xlfn.XLOOKUP(D345,products!$A$1:$A$49,products!$E$1:$E$49,,0)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_xlfn.XLOOKUP(C345,customers!$A$1:$A$1001,customers!$I$1:$I$1001,,0)</f>
        <v>No</v>
      </c>
    </row>
    <row r="346" spans="1:16" x14ac:dyDescent="0.35">
      <c r="A346" s="2" t="s">
        <v>2429</v>
      </c>
      <c r="B346" s="9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 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 s="6">
        <f>_xlfn.XLOOKUP(D346,products!$A$1:$A$49,products!$D$1:$D$49,,0)</f>
        <v>1</v>
      </c>
      <c r="L346" s="7">
        <f>_xlfn.XLOOKUP(D346,products!$A$1:$A$49,products!$E$1:$E$49,,0)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_xlfn.XLOOKUP(C346,customers!$A$1:$A$1001,customers!$I$1:$I$1001,,0)</f>
        <v>Yes</v>
      </c>
    </row>
    <row r="347" spans="1:16" x14ac:dyDescent="0.35">
      <c r="A347" s="2" t="s">
        <v>2434</v>
      </c>
      <c r="B347" s="9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 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 s="6">
        <f>_xlfn.XLOOKUP(D347,products!$A$1:$A$49,products!$D$1:$D$49,,0)</f>
        <v>1</v>
      </c>
      <c r="L347" s="7">
        <f>_xlfn.XLOOKUP(D347,products!$A$1:$A$49,products!$E$1:$E$49,,0)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_xlfn.XLOOKUP(C347,customers!$A$1:$A$1001,customers!$I$1:$I$1001,,0)</f>
        <v>No</v>
      </c>
    </row>
    <row r="348" spans="1:16" x14ac:dyDescent="0.35">
      <c r="A348" s="2" t="s">
        <v>2440</v>
      </c>
      <c r="B348" s="9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 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 s="6">
        <f>_xlfn.XLOOKUP(D348,products!$A$1:$A$49,products!$D$1:$D$49,,0)</f>
        <v>0.5</v>
      </c>
      <c r="L348" s="7">
        <f>_xlfn.XLOOKUP(D348,products!$A$1:$A$49,products!$E$1:$E$49,,0)</f>
        <v>7.77</v>
      </c>
      <c r="M348" s="8">
        <f t="shared" si="15"/>
        <v>23.31</v>
      </c>
      <c r="N348" t="str">
        <f t="shared" si="16"/>
        <v>Arabic</v>
      </c>
      <c r="O348" t="str">
        <f t="shared" si="17"/>
        <v>Light</v>
      </c>
      <c r="P348" t="str">
        <f>_xlfn.XLOOKUP(C348,customers!$A$1:$A$1001,customers!$I$1:$I$1001,,0)</f>
        <v>Yes</v>
      </c>
    </row>
    <row r="349" spans="1:16" x14ac:dyDescent="0.35">
      <c r="A349" s="2" t="s">
        <v>2446</v>
      </c>
      <c r="B349" s="9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 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 s="6">
        <f>_xlfn.XLOOKUP(D349,products!$A$1:$A$49,products!$D$1:$D$49,,0)</f>
        <v>1</v>
      </c>
      <c r="L349" s="7">
        <f>_xlfn.XLOOKUP(D349,products!$A$1:$A$49,products!$E$1:$E$49,,0)</f>
        <v>14.55</v>
      </c>
      <c r="M349" s="8">
        <f t="shared" si="15"/>
        <v>43.650000000000006</v>
      </c>
      <c r="N349" t="str">
        <f t="shared" si="16"/>
        <v>Libero</v>
      </c>
      <c r="O349" t="str">
        <f t="shared" si="17"/>
        <v>Medium</v>
      </c>
      <c r="P349" t="str">
        <f>_xlfn.XLOOKUP(C349,customers!$A$1:$A$1001,customers!$I$1:$I$1001,,0)</f>
        <v>No</v>
      </c>
    </row>
    <row r="350" spans="1:16" x14ac:dyDescent="0.35">
      <c r="A350" s="2" t="s">
        <v>2452</v>
      </c>
      <c r="B350" s="9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 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 s="6">
        <f>_xlfn.XLOOKUP(D350,products!$A$1:$A$49,products!$D$1:$D$49,,0)</f>
        <v>2.5</v>
      </c>
      <c r="L350" s="7">
        <f>_xlfn.XLOOKUP(D350,products!$A$1:$A$49,products!$E$1:$E$49,,0)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_xlfn.XLOOKUP(C350,customers!$A$1:$A$1001,customers!$I$1:$I$1001,,0)</f>
        <v>No</v>
      </c>
    </row>
    <row r="351" spans="1:16" x14ac:dyDescent="0.35">
      <c r="A351" s="2" t="s">
        <v>2458</v>
      </c>
      <c r="B351" s="9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 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 s="6">
        <f>_xlfn.XLOOKUP(D351,products!$A$1:$A$49,products!$D$1:$D$49,,0)</f>
        <v>0.2</v>
      </c>
      <c r="L351" s="7">
        <f>_xlfn.XLOOKUP(D351,products!$A$1:$A$49,products!$E$1:$E$49,,0)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_xlfn.XLOOKUP(C351,customers!$A$1:$A$1001,customers!$I$1:$I$1001,,0)</f>
        <v>No</v>
      </c>
    </row>
    <row r="352" spans="1:16" x14ac:dyDescent="0.35">
      <c r="A352" s="2" t="s">
        <v>2464</v>
      </c>
      <c r="B352" s="9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 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 s="6">
        <f>_xlfn.XLOOKUP(D352,products!$A$1:$A$49,products!$D$1:$D$49,,0)</f>
        <v>0.5</v>
      </c>
      <c r="L352" s="7">
        <f>_xlfn.XLOOKUP(D352,products!$A$1:$A$49,products!$E$1:$E$49,,0)</f>
        <v>5.97</v>
      </c>
      <c r="M352" s="8">
        <f t="shared" si="15"/>
        <v>23.88</v>
      </c>
      <c r="N352" t="str">
        <f t="shared" si="16"/>
        <v>Arabic</v>
      </c>
      <c r="O352" t="str">
        <f t="shared" si="17"/>
        <v>Dark</v>
      </c>
      <c r="P352" t="str">
        <f>_xlfn.XLOOKUP(C352,customers!$A$1:$A$1001,customers!$I$1:$I$1001,,0)</f>
        <v>No</v>
      </c>
    </row>
    <row r="353" spans="1:16" x14ac:dyDescent="0.35">
      <c r="A353" s="2" t="s">
        <v>2470</v>
      </c>
      <c r="B353" s="9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 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 s="6">
        <f>_xlfn.XLOOKUP(D353,products!$A$1:$A$49,products!$D$1:$D$49,,0)</f>
        <v>1</v>
      </c>
      <c r="L353" s="7">
        <f>_xlfn.XLOOKUP(D353,products!$A$1:$A$49,products!$E$1:$E$49,,0)</f>
        <v>11.25</v>
      </c>
      <c r="M353" s="8">
        <f t="shared" si="15"/>
        <v>22.5</v>
      </c>
      <c r="N353" t="str">
        <f t="shared" si="16"/>
        <v>Arabic</v>
      </c>
      <c r="O353" t="str">
        <f t="shared" si="17"/>
        <v>Medium</v>
      </c>
      <c r="P353" t="str">
        <f>_xlfn.XLOOKUP(C353,customers!$A$1:$A$1001,customers!$I$1:$I$1001,,0)</f>
        <v>No</v>
      </c>
    </row>
    <row r="354" spans="1:16" x14ac:dyDescent="0.35">
      <c r="A354" s="2" t="s">
        <v>2476</v>
      </c>
      <c r="B354" s="9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 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 s="6">
        <f>_xlfn.XLOOKUP(D354,products!$A$1:$A$49,products!$D$1:$D$49,,0)</f>
        <v>0.5</v>
      </c>
      <c r="L354" s="7">
        <f>_xlfn.XLOOKUP(D354,products!$A$1:$A$49,products!$E$1:$E$49,,0)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_xlfn.XLOOKUP(C354,customers!$A$1:$A$1001,customers!$I$1:$I$1001,,0)</f>
        <v>No</v>
      </c>
    </row>
    <row r="355" spans="1:16" x14ac:dyDescent="0.35">
      <c r="A355" s="2" t="s">
        <v>2482</v>
      </c>
      <c r="B355" s="9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 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 s="6">
        <f>_xlfn.XLOOKUP(D355,products!$A$1:$A$49,products!$D$1:$D$49,,0)</f>
        <v>0.5</v>
      </c>
      <c r="L355" s="7">
        <f>_xlfn.XLOOKUP(D355,products!$A$1:$A$49,products!$E$1:$E$49,,0)</f>
        <v>6.75</v>
      </c>
      <c r="M355" s="8">
        <f t="shared" si="15"/>
        <v>27</v>
      </c>
      <c r="N355" t="str">
        <f t="shared" si="16"/>
        <v>Arabic</v>
      </c>
      <c r="O355" t="str">
        <f t="shared" si="17"/>
        <v>Medium</v>
      </c>
      <c r="P355" t="str">
        <f>_xlfn.XLOOKUP(C355,customers!$A$1:$A$1001,customers!$I$1:$I$1001,,0)</f>
        <v>Yes</v>
      </c>
    </row>
    <row r="356" spans="1:16" x14ac:dyDescent="0.35">
      <c r="A356" s="2" t="s">
        <v>2487</v>
      </c>
      <c r="B356" s="9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 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 s="6">
        <f>_xlfn.XLOOKUP(D356,products!$A$1:$A$49,products!$D$1:$D$49,,0)</f>
        <v>2.5</v>
      </c>
      <c r="L356" s="7">
        <f>_xlfn.XLOOKUP(D356,products!$A$1:$A$49,products!$E$1:$E$49,,0)</f>
        <v>25.874999999999996</v>
      </c>
      <c r="M356" s="8">
        <f t="shared" si="15"/>
        <v>155.24999999999997</v>
      </c>
      <c r="N356" t="str">
        <f t="shared" si="16"/>
        <v>Arabic</v>
      </c>
      <c r="O356" t="str">
        <f t="shared" si="17"/>
        <v>Medium</v>
      </c>
      <c r="P356" t="str">
        <f>_xlfn.XLOOKUP(C356,customers!$A$1:$A$1001,customers!$I$1:$I$1001,,0)</f>
        <v>No</v>
      </c>
    </row>
    <row r="357" spans="1:16" x14ac:dyDescent="0.35">
      <c r="A357" s="2" t="s">
        <v>2492</v>
      </c>
      <c r="B357" s="9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 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 s="6">
        <f>_xlfn.XLOOKUP(D357,products!$A$1:$A$49,products!$D$1:$D$49,,0)</f>
        <v>2.5</v>
      </c>
      <c r="L357" s="7">
        <f>_xlfn.XLOOKUP(D357,products!$A$1:$A$49,products!$E$1:$E$49,,0)</f>
        <v>22.884999999999998</v>
      </c>
      <c r="M357" s="8">
        <f t="shared" si="15"/>
        <v>114.42499999999998</v>
      </c>
      <c r="N357" t="str">
        <f t="shared" si="16"/>
        <v>Arabic</v>
      </c>
      <c r="O357" t="str">
        <f t="shared" si="17"/>
        <v>Dark</v>
      </c>
      <c r="P357" t="str">
        <f>_xlfn.XLOOKUP(C357,customers!$A$1:$A$1001,customers!$I$1:$I$1001,,0)</f>
        <v>Yes</v>
      </c>
    </row>
    <row r="358" spans="1:16" x14ac:dyDescent="0.35">
      <c r="A358" s="2" t="s">
        <v>2498</v>
      </c>
      <c r="B358" s="9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 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 s="6">
        <f>_xlfn.XLOOKUP(D358,products!$A$1:$A$49,products!$D$1:$D$49,,0)</f>
        <v>1</v>
      </c>
      <c r="L358" s="7">
        <f>_xlfn.XLOOKUP(D358,products!$A$1:$A$49,products!$E$1:$E$49,,0)</f>
        <v>12.95</v>
      </c>
      <c r="M358" s="8">
        <f t="shared" si="15"/>
        <v>51.8</v>
      </c>
      <c r="N358" t="str">
        <f t="shared" si="16"/>
        <v>Libero</v>
      </c>
      <c r="O358" t="str">
        <f t="shared" si="17"/>
        <v>Dark</v>
      </c>
      <c r="P358" t="str">
        <f>_xlfn.XLOOKUP(C358,customers!$A$1:$A$1001,customers!$I$1:$I$1001,,0)</f>
        <v>Yes</v>
      </c>
    </row>
    <row r="359" spans="1:16" x14ac:dyDescent="0.35">
      <c r="A359" s="2" t="s">
        <v>2504</v>
      </c>
      <c r="B359" s="9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 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 s="6">
        <f>_xlfn.XLOOKUP(D359,products!$A$1:$A$49,products!$D$1:$D$49,,0)</f>
        <v>2.5</v>
      </c>
      <c r="L359" s="7">
        <f>_xlfn.XLOOKUP(D359,products!$A$1:$A$49,products!$E$1:$E$49,,0)</f>
        <v>25.874999999999996</v>
      </c>
      <c r="M359" s="8">
        <f t="shared" si="15"/>
        <v>155.24999999999997</v>
      </c>
      <c r="N359" t="str">
        <f t="shared" si="16"/>
        <v>Arabic</v>
      </c>
      <c r="O359" t="str">
        <f t="shared" si="17"/>
        <v>Medium</v>
      </c>
      <c r="P359" t="str">
        <f>_xlfn.XLOOKUP(C359,customers!$A$1:$A$1001,customers!$I$1:$I$1001,,0)</f>
        <v>No</v>
      </c>
    </row>
    <row r="360" spans="1:16" x14ac:dyDescent="0.35">
      <c r="A360" s="2" t="s">
        <v>2509</v>
      </c>
      <c r="B360" s="9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 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 s="6">
        <f>_xlfn.XLOOKUP(D360,products!$A$1:$A$49,products!$D$1:$D$49,,0)</f>
        <v>2.5</v>
      </c>
      <c r="L360" s="7">
        <f>_xlfn.XLOOKUP(D360,products!$A$1:$A$49,products!$E$1:$E$49,,0)</f>
        <v>29.784999999999997</v>
      </c>
      <c r="M360" s="8">
        <f t="shared" si="15"/>
        <v>29.784999999999997</v>
      </c>
      <c r="N360" t="str">
        <f t="shared" si="16"/>
        <v>Arabic</v>
      </c>
      <c r="O360" t="str">
        <f t="shared" si="17"/>
        <v>Light</v>
      </c>
      <c r="P360" t="str">
        <f>_xlfn.XLOOKUP(C360,customers!$A$1:$A$1001,customers!$I$1:$I$1001,,0)</f>
        <v>No</v>
      </c>
    </row>
    <row r="361" spans="1:16" x14ac:dyDescent="0.35">
      <c r="A361" s="2" t="s">
        <v>2515</v>
      </c>
      <c r="B361" s="9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 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 s="6">
        <f>_xlfn.XLOOKUP(D361,products!$A$1:$A$49,products!$D$1:$D$49,,0)</f>
        <v>0.2</v>
      </c>
      <c r="L361" s="7">
        <f>_xlfn.XLOOKUP(D361,products!$A$1:$A$49,products!$E$1:$E$49,,0)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_xlfn.XLOOKUP(C361,customers!$A$1:$A$1001,customers!$I$1:$I$1001,,0)</f>
        <v>No</v>
      </c>
    </row>
    <row r="362" spans="1:16" x14ac:dyDescent="0.35">
      <c r="A362" s="2" t="s">
        <v>2521</v>
      </c>
      <c r="B362" s="9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 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 s="6">
        <f>_xlfn.XLOOKUP(D362,products!$A$1:$A$49,products!$D$1:$D$49,,0)</f>
        <v>2.5</v>
      </c>
      <c r="L362" s="7">
        <f>_xlfn.XLOOKUP(D362,products!$A$1:$A$49,products!$E$1:$E$49,,0)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_xlfn.XLOOKUP(C362,customers!$A$1:$A$1001,customers!$I$1:$I$1001,,0)</f>
        <v>No</v>
      </c>
    </row>
    <row r="363" spans="1:16" x14ac:dyDescent="0.35">
      <c r="A363" s="2" t="s">
        <v>2521</v>
      </c>
      <c r="B363" s="9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 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 s="6">
        <f>_xlfn.XLOOKUP(D363,products!$A$1:$A$49,products!$D$1:$D$49,,0)</f>
        <v>0.5</v>
      </c>
      <c r="L363" s="7">
        <f>_xlfn.XLOOKUP(D363,products!$A$1:$A$49,products!$E$1:$E$49,,0)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_xlfn.XLOOKUP(C363,customers!$A$1:$A$1001,customers!$I$1:$I$1001,,0)</f>
        <v>No</v>
      </c>
    </row>
    <row r="364" spans="1:16" x14ac:dyDescent="0.35">
      <c r="A364" s="2" t="s">
        <v>2532</v>
      </c>
      <c r="B364" s="9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 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 s="6">
        <f>_xlfn.XLOOKUP(D364,products!$A$1:$A$49,products!$D$1:$D$49,,0)</f>
        <v>1</v>
      </c>
      <c r="L364" s="7">
        <f>_xlfn.XLOOKUP(D364,products!$A$1:$A$49,products!$E$1:$E$49,,0)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_xlfn.XLOOKUP(C364,customers!$A$1:$A$1001,customers!$I$1:$I$1001,,0)</f>
        <v>Yes</v>
      </c>
    </row>
    <row r="365" spans="1:16" x14ac:dyDescent="0.35">
      <c r="A365" s="2" t="s">
        <v>2538</v>
      </c>
      <c r="B365" s="9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 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 s="6">
        <f>_xlfn.XLOOKUP(D365,products!$A$1:$A$49,products!$D$1:$D$49,,0)</f>
        <v>1</v>
      </c>
      <c r="L365" s="7">
        <f>_xlfn.XLOOKUP(D365,products!$A$1:$A$49,products!$E$1:$E$49,,0)</f>
        <v>14.55</v>
      </c>
      <c r="M365" s="8">
        <f t="shared" si="15"/>
        <v>87.300000000000011</v>
      </c>
      <c r="N365" t="str">
        <f t="shared" si="16"/>
        <v>Libero</v>
      </c>
      <c r="O365" t="str">
        <f t="shared" si="17"/>
        <v>Medium</v>
      </c>
      <c r="P365" t="str">
        <f>_xlfn.XLOOKUP(C365,customers!$A$1:$A$1001,customers!$I$1:$I$1001,,0)</f>
        <v>No</v>
      </c>
    </row>
    <row r="366" spans="1:16" x14ac:dyDescent="0.35">
      <c r="A366" s="2" t="s">
        <v>2543</v>
      </c>
      <c r="B366" s="9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 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 s="6">
        <f>_xlfn.XLOOKUP(D366,products!$A$1:$A$49,products!$D$1:$D$49,,0)</f>
        <v>1</v>
      </c>
      <c r="L366" s="7">
        <f>_xlfn.XLOOKUP(D366,products!$A$1:$A$49,products!$E$1:$E$49,,0)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_xlfn.XLOOKUP(C366,customers!$A$1:$A$1001,customers!$I$1:$I$1001,,0)</f>
        <v>Yes</v>
      </c>
    </row>
    <row r="367" spans="1:16" x14ac:dyDescent="0.35">
      <c r="A367" s="2" t="s">
        <v>2549</v>
      </c>
      <c r="B367" s="9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 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 s="6">
        <f>_xlfn.XLOOKUP(D367,products!$A$1:$A$49,products!$D$1:$D$49,,0)</f>
        <v>0.5</v>
      </c>
      <c r="L367" s="7">
        <f>_xlfn.XLOOKUP(D367,products!$A$1:$A$49,products!$E$1:$E$49,,0)</f>
        <v>7.77</v>
      </c>
      <c r="M367" s="8">
        <f t="shared" si="15"/>
        <v>7.77</v>
      </c>
      <c r="N367" t="str">
        <f t="shared" si="16"/>
        <v>Libero</v>
      </c>
      <c r="O367" t="str">
        <f t="shared" si="17"/>
        <v>Dark</v>
      </c>
      <c r="P367" t="str">
        <f>_xlfn.XLOOKUP(C367,customers!$A$1:$A$1001,customers!$I$1:$I$1001,,0)</f>
        <v>No</v>
      </c>
    </row>
    <row r="368" spans="1:16" x14ac:dyDescent="0.35">
      <c r="A368" s="2" t="s">
        <v>2554</v>
      </c>
      <c r="B368" s="9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 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 s="6">
        <f>_xlfn.XLOOKUP(D368,products!$A$1:$A$49,products!$D$1:$D$49,,0)</f>
        <v>0.5</v>
      </c>
      <c r="L368" s="7">
        <f>_xlfn.XLOOKUP(D368,products!$A$1:$A$49,products!$E$1:$E$49,,0)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_xlfn.XLOOKUP(C368,customers!$A$1:$A$1001,customers!$I$1:$I$1001,,0)</f>
        <v>No</v>
      </c>
    </row>
    <row r="369" spans="1:16" x14ac:dyDescent="0.35">
      <c r="A369" s="2" t="s">
        <v>2559</v>
      </c>
      <c r="B369" s="9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 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 s="6">
        <f>_xlfn.XLOOKUP(D369,products!$A$1:$A$49,products!$D$1:$D$49,,0)</f>
        <v>0.2</v>
      </c>
      <c r="L369" s="7">
        <f>_xlfn.XLOOKUP(D369,products!$A$1:$A$49,products!$E$1:$E$49,,0)</f>
        <v>4.3650000000000002</v>
      </c>
      <c r="M369" s="8">
        <f t="shared" si="15"/>
        <v>8.73</v>
      </c>
      <c r="N369" t="str">
        <f t="shared" si="16"/>
        <v>Libero</v>
      </c>
      <c r="O369" t="str">
        <f t="shared" si="17"/>
        <v>Medium</v>
      </c>
      <c r="P369" t="str">
        <f>_xlfn.XLOOKUP(C369,customers!$A$1:$A$1001,customers!$I$1:$I$1001,,0)</f>
        <v>Yes</v>
      </c>
    </row>
    <row r="370" spans="1:16" x14ac:dyDescent="0.35">
      <c r="A370" s="2" t="s">
        <v>2563</v>
      </c>
      <c r="B370" s="9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 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 s="6">
        <f>_xlfn.XLOOKUP(D370,products!$A$1:$A$49,products!$D$1:$D$49,,0)</f>
        <v>2.5</v>
      </c>
      <c r="L370" s="7">
        <f>_xlfn.XLOOKUP(D370,products!$A$1:$A$49,products!$E$1:$E$49,,0)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_xlfn.XLOOKUP(C370,customers!$A$1:$A$1001,customers!$I$1:$I$1001,,0)</f>
        <v>No</v>
      </c>
    </row>
    <row r="371" spans="1:16" x14ac:dyDescent="0.35">
      <c r="A371" s="2" t="s">
        <v>2569</v>
      </c>
      <c r="B371" s="9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 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 s="6">
        <f>_xlfn.XLOOKUP(D371,products!$A$1:$A$49,products!$D$1:$D$49,,0)</f>
        <v>0.5</v>
      </c>
      <c r="L371" s="7">
        <f>_xlfn.XLOOKUP(D371,products!$A$1:$A$49,products!$E$1:$E$49,,0)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_xlfn.XLOOKUP(C371,customers!$A$1:$A$1001,customers!$I$1:$I$1001,,0)</f>
        <v>Yes</v>
      </c>
    </row>
    <row r="372" spans="1:16" x14ac:dyDescent="0.35">
      <c r="A372" s="2" t="s">
        <v>2573</v>
      </c>
      <c r="B372" s="9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 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 s="6">
        <f>_xlfn.XLOOKUP(D372,products!$A$1:$A$49,products!$D$1:$D$49,,0)</f>
        <v>1</v>
      </c>
      <c r="L372" s="7">
        <f>_xlfn.XLOOKUP(D372,products!$A$1:$A$49,products!$E$1:$E$49,,0)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_xlfn.XLOOKUP(C372,customers!$A$1:$A$1001,customers!$I$1:$I$1001,,0)</f>
        <v>Yes</v>
      </c>
    </row>
    <row r="373" spans="1:16" x14ac:dyDescent="0.35">
      <c r="A373" s="2" t="s">
        <v>2579</v>
      </c>
      <c r="B373" s="9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 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 s="6">
        <f>_xlfn.XLOOKUP(D373,products!$A$1:$A$49,products!$D$1:$D$49,,0)</f>
        <v>0.5</v>
      </c>
      <c r="L373" s="7">
        <f>_xlfn.XLOOKUP(D373,products!$A$1:$A$49,products!$E$1:$E$49,,0)</f>
        <v>7.77</v>
      </c>
      <c r="M373" s="8">
        <f t="shared" si="15"/>
        <v>46.62</v>
      </c>
      <c r="N373" t="str">
        <f t="shared" si="16"/>
        <v>Arabic</v>
      </c>
      <c r="O373" t="str">
        <f t="shared" si="17"/>
        <v>Light</v>
      </c>
      <c r="P373" t="str">
        <f>_xlfn.XLOOKUP(C373,customers!$A$1:$A$1001,customers!$I$1:$I$1001,,0)</f>
        <v>Yes</v>
      </c>
    </row>
    <row r="374" spans="1:16" x14ac:dyDescent="0.35">
      <c r="A374" s="2" t="s">
        <v>2585</v>
      </c>
      <c r="B374" s="9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 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 s="6">
        <f>_xlfn.XLOOKUP(D374,products!$A$1:$A$49,products!$D$1:$D$49,,0)</f>
        <v>0.5</v>
      </c>
      <c r="L374" s="7">
        <f>_xlfn.XLOOKUP(D374,products!$A$1:$A$49,products!$E$1:$E$49,,0)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_xlfn.XLOOKUP(C374,customers!$A$1:$A$1001,customers!$I$1:$I$1001,,0)</f>
        <v>No</v>
      </c>
    </row>
    <row r="375" spans="1:16" x14ac:dyDescent="0.35">
      <c r="A375" s="2" t="s">
        <v>2591</v>
      </c>
      <c r="B375" s="9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 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 s="6">
        <f>_xlfn.XLOOKUP(D375,products!$A$1:$A$49,products!$D$1:$D$49,,0)</f>
        <v>0.5</v>
      </c>
      <c r="L375" s="7">
        <f>_xlfn.XLOOKUP(D375,products!$A$1:$A$49,products!$E$1:$E$49,,0)</f>
        <v>5.97</v>
      </c>
      <c r="M375" s="8">
        <f t="shared" si="15"/>
        <v>17.91</v>
      </c>
      <c r="N375" t="str">
        <f t="shared" si="16"/>
        <v>Arabic</v>
      </c>
      <c r="O375" t="str">
        <f t="shared" si="17"/>
        <v>Dark</v>
      </c>
      <c r="P375" t="str">
        <f>_xlfn.XLOOKUP(C375,customers!$A$1:$A$1001,customers!$I$1:$I$1001,,0)</f>
        <v>Yes</v>
      </c>
    </row>
    <row r="376" spans="1:16" x14ac:dyDescent="0.35">
      <c r="A376" s="2" t="s">
        <v>2597</v>
      </c>
      <c r="B376" s="9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 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 s="6">
        <f>_xlfn.XLOOKUP(D376,products!$A$1:$A$49,products!$D$1:$D$49,,0)</f>
        <v>0.5</v>
      </c>
      <c r="L376" s="7">
        <f>_xlfn.XLOOKUP(D376,products!$A$1:$A$49,products!$E$1:$E$49,,0)</f>
        <v>9.51</v>
      </c>
      <c r="M376" s="8">
        <f t="shared" si="15"/>
        <v>38.04</v>
      </c>
      <c r="N376" t="str">
        <f t="shared" si="16"/>
        <v>Libero</v>
      </c>
      <c r="O376" t="str">
        <f t="shared" si="17"/>
        <v>Light</v>
      </c>
      <c r="P376" t="str">
        <f>_xlfn.XLOOKUP(C376,customers!$A$1:$A$1001,customers!$I$1:$I$1001,,0)</f>
        <v>Yes</v>
      </c>
    </row>
    <row r="377" spans="1:16" x14ac:dyDescent="0.35">
      <c r="A377" s="2" t="s">
        <v>2603</v>
      </c>
      <c r="B377" s="9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 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 s="6">
        <f>_xlfn.XLOOKUP(D377,products!$A$1:$A$49,products!$D$1:$D$49,,0)</f>
        <v>0.2</v>
      </c>
      <c r="L377" s="7">
        <f>_xlfn.XLOOKUP(D377,products!$A$1:$A$49,products!$E$1:$E$49,,0)</f>
        <v>3.375</v>
      </c>
      <c r="M377" s="8">
        <f t="shared" si="15"/>
        <v>6.75</v>
      </c>
      <c r="N377" t="str">
        <f t="shared" si="16"/>
        <v>Arabic</v>
      </c>
      <c r="O377" t="str">
        <f t="shared" si="17"/>
        <v>Medium</v>
      </c>
      <c r="P377" t="str">
        <f>_xlfn.XLOOKUP(C377,customers!$A$1:$A$1001,customers!$I$1:$I$1001,,0)</f>
        <v>Yes</v>
      </c>
    </row>
    <row r="378" spans="1:16" x14ac:dyDescent="0.35">
      <c r="A378" s="2" t="s">
        <v>2609</v>
      </c>
      <c r="B378" s="9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 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 s="6">
        <f>_xlfn.XLOOKUP(D378,products!$A$1:$A$49,products!$D$1:$D$49,,0)</f>
        <v>0.5</v>
      </c>
      <c r="L378" s="7">
        <f>_xlfn.XLOOKUP(D378,products!$A$1:$A$49,products!$E$1:$E$49,,0)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_xlfn.XLOOKUP(C378,customers!$A$1:$A$1001,customers!$I$1:$I$1001,,0)</f>
        <v>Yes</v>
      </c>
    </row>
    <row r="379" spans="1:16" x14ac:dyDescent="0.35">
      <c r="A379" s="2" t="s">
        <v>2615</v>
      </c>
      <c r="B379" s="9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 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 s="6">
        <f>_xlfn.XLOOKUP(D379,products!$A$1:$A$49,products!$D$1:$D$49,,0)</f>
        <v>0.2</v>
      </c>
      <c r="L379" s="7">
        <f>_xlfn.XLOOKUP(D379,products!$A$1:$A$49,products!$E$1:$E$49,,0)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_xlfn.XLOOKUP(C379,customers!$A$1:$A$1001,customers!$I$1:$I$1001,,0)</f>
        <v>No</v>
      </c>
    </row>
    <row r="380" spans="1:16" x14ac:dyDescent="0.35">
      <c r="A380" s="2" t="s">
        <v>2621</v>
      </c>
      <c r="B380" s="9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 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 s="6">
        <f>_xlfn.XLOOKUP(D380,products!$A$1:$A$49,products!$D$1:$D$49,,0)</f>
        <v>0.5</v>
      </c>
      <c r="L380" s="7">
        <f>_xlfn.XLOOKUP(D380,products!$A$1:$A$49,products!$E$1:$E$49,,0)</f>
        <v>7.77</v>
      </c>
      <c r="M380" s="8">
        <f t="shared" si="15"/>
        <v>23.31</v>
      </c>
      <c r="N380" t="str">
        <f t="shared" si="16"/>
        <v>Arabic</v>
      </c>
      <c r="O380" t="str">
        <f t="shared" si="17"/>
        <v>Light</v>
      </c>
      <c r="P380" t="str">
        <f>_xlfn.XLOOKUP(C380,customers!$A$1:$A$1001,customers!$I$1:$I$1001,,0)</f>
        <v>Yes</v>
      </c>
    </row>
    <row r="381" spans="1:16" x14ac:dyDescent="0.35">
      <c r="A381" s="2" t="s">
        <v>2627</v>
      </c>
      <c r="B381" s="9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 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 s="6">
        <f>_xlfn.XLOOKUP(D381,products!$A$1:$A$49,products!$D$1:$D$49,,0)</f>
        <v>0.5</v>
      </c>
      <c r="L381" s="7">
        <f>_xlfn.XLOOKUP(D381,products!$A$1:$A$49,products!$E$1:$E$49,,0)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_xlfn.XLOOKUP(C381,customers!$A$1:$A$1001,customers!$I$1:$I$1001,,0)</f>
        <v>Yes</v>
      </c>
    </row>
    <row r="382" spans="1:16" x14ac:dyDescent="0.35">
      <c r="A382" s="2" t="s">
        <v>2632</v>
      </c>
      <c r="B382" s="9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 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 s="6">
        <f>_xlfn.XLOOKUP(D382,products!$A$1:$A$49,products!$D$1:$D$49,,0)</f>
        <v>0.5</v>
      </c>
      <c r="L382" s="7">
        <f>_xlfn.XLOOKUP(D382,products!$A$1:$A$49,products!$E$1:$E$49,,0)</f>
        <v>7.77</v>
      </c>
      <c r="M382" s="8">
        <f t="shared" si="15"/>
        <v>23.31</v>
      </c>
      <c r="N382" t="str">
        <f t="shared" si="16"/>
        <v>Libero</v>
      </c>
      <c r="O382" t="str">
        <f t="shared" si="17"/>
        <v>Dark</v>
      </c>
      <c r="P382" t="str">
        <f>_xlfn.XLOOKUP(C382,customers!$A$1:$A$1001,customers!$I$1:$I$1001,,0)</f>
        <v>No</v>
      </c>
    </row>
    <row r="383" spans="1:16" x14ac:dyDescent="0.35">
      <c r="A383" s="2" t="s">
        <v>2638</v>
      </c>
      <c r="B383" s="9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 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 s="6">
        <f>_xlfn.XLOOKUP(D383,products!$A$1:$A$49,products!$D$1:$D$49,,0)</f>
        <v>0.2</v>
      </c>
      <c r="L383" s="7">
        <f>_xlfn.XLOOKUP(D383,products!$A$1:$A$49,products!$E$1:$E$49,,0)</f>
        <v>2.9849999999999999</v>
      </c>
      <c r="M383" s="8">
        <f t="shared" si="15"/>
        <v>14.924999999999999</v>
      </c>
      <c r="N383" t="str">
        <f t="shared" si="16"/>
        <v>Arabic</v>
      </c>
      <c r="O383" t="str">
        <f t="shared" si="17"/>
        <v>Dark</v>
      </c>
      <c r="P383" t="str">
        <f>_xlfn.XLOOKUP(C383,customers!$A$1:$A$1001,customers!$I$1:$I$1001,,0)</f>
        <v>Yes</v>
      </c>
    </row>
    <row r="384" spans="1:16" x14ac:dyDescent="0.35">
      <c r="A384" s="2" t="s">
        <v>2644</v>
      </c>
      <c r="B384" s="9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 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 s="6">
        <f>_xlfn.XLOOKUP(D384,products!$A$1:$A$49,products!$D$1:$D$49,,0)</f>
        <v>0.5</v>
      </c>
      <c r="L384" s="7">
        <f>_xlfn.XLOOKUP(D384,products!$A$1:$A$49,products!$E$1:$E$49,,0)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_xlfn.XLOOKUP(C384,customers!$A$1:$A$1001,customers!$I$1:$I$1001,,0)</f>
        <v>No</v>
      </c>
    </row>
    <row r="385" spans="1:16" x14ac:dyDescent="0.35">
      <c r="A385" s="2" t="s">
        <v>2650</v>
      </c>
      <c r="B385" s="9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 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 s="6">
        <f>_xlfn.XLOOKUP(D385,products!$A$1:$A$49,products!$D$1:$D$49,,0)</f>
        <v>0.5</v>
      </c>
      <c r="L385" s="7">
        <f>_xlfn.XLOOKUP(D385,products!$A$1:$A$49,products!$E$1:$E$49,,0)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_xlfn.XLOOKUP(C385,customers!$A$1:$A$1001,customers!$I$1:$I$1001,,0)</f>
        <v>Yes</v>
      </c>
    </row>
    <row r="386" spans="1:16" x14ac:dyDescent="0.35">
      <c r="A386" s="2" t="s">
        <v>2655</v>
      </c>
      <c r="B386" s="9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 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 s="6">
        <f>_xlfn.XLOOKUP(D386,products!$A$1:$A$49,products!$D$1:$D$49,,0)</f>
        <v>2.5</v>
      </c>
      <c r="L386" s="7">
        <f>_xlfn.XLOOKUP(D386,products!$A$1:$A$49,products!$E$1:$E$49,,0)</f>
        <v>29.784999999999997</v>
      </c>
      <c r="M386" s="8">
        <f t="shared" si="15"/>
        <v>119.13999999999999</v>
      </c>
      <c r="N386" t="str">
        <f t="shared" si="16"/>
        <v>Arabic</v>
      </c>
      <c r="O386" t="str">
        <f t="shared" si="17"/>
        <v>Light</v>
      </c>
      <c r="P386" t="str">
        <f>_xlfn.XLOOKUP(C386,customers!$A$1:$A$1001,customers!$I$1:$I$1001,,0)</f>
        <v>No</v>
      </c>
    </row>
    <row r="387" spans="1:16" x14ac:dyDescent="0.35">
      <c r="A387" s="2" t="s">
        <v>2660</v>
      </c>
      <c r="B387" s="9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 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 s="6">
        <f>_xlfn.XLOOKUP(D387,products!$A$1:$A$49,products!$D$1:$D$49,,0)</f>
        <v>0.5</v>
      </c>
      <c r="L387" s="7">
        <f>_xlfn.XLOOKUP(D387,products!$A$1:$A$49,products!$E$1:$E$49,,0)</f>
        <v>8.73</v>
      </c>
      <c r="M387" s="8">
        <f t="shared" ref="M387:M450" si="18">E387*L387</f>
        <v>43.650000000000006</v>
      </c>
      <c r="N387" t="str">
        <f t="shared" ref="N387:N450" si="19">IF(I387="Rob","Robusta",IF(I387="Exc","Excelsa",IF(I387="Ara","Arabic",IF(I387="Lib","Libero",""))))</f>
        <v>Libero</v>
      </c>
      <c r="O387" t="str">
        <f t="shared" ref="O387:O450" si="20">IF(J387="M", "Medium", IF(J387="D", "Dark", IF(J387="L", "Light","")))</f>
        <v>Medium</v>
      </c>
      <c r="P387" t="str">
        <f>_xlfn.XLOOKUP(C387,customers!$A$1:$A$1001,customers!$I$1:$I$1001,,0)</f>
        <v>Yes</v>
      </c>
    </row>
    <row r="388" spans="1:16" x14ac:dyDescent="0.35">
      <c r="A388" s="2" t="s">
        <v>2666</v>
      </c>
      <c r="B388" s="9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 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 s="6">
        <f>_xlfn.XLOOKUP(D388,products!$A$1:$A$49,products!$D$1:$D$49,,0)</f>
        <v>0.2</v>
      </c>
      <c r="L388" s="7">
        <f>_xlfn.XLOOKUP(D388,products!$A$1:$A$49,products!$E$1:$E$49,,0)</f>
        <v>2.9849999999999999</v>
      </c>
      <c r="M388" s="8">
        <f t="shared" si="18"/>
        <v>17.91</v>
      </c>
      <c r="N388" t="str">
        <f t="shared" si="19"/>
        <v>Arabic</v>
      </c>
      <c r="O388" t="str">
        <f t="shared" si="20"/>
        <v>Dark</v>
      </c>
      <c r="P388" t="str">
        <f>_xlfn.XLOOKUP(C388,customers!$A$1:$A$1001,customers!$I$1:$I$1001,,0)</f>
        <v>Yes</v>
      </c>
    </row>
    <row r="389" spans="1:16" x14ac:dyDescent="0.35">
      <c r="A389" s="2" t="s">
        <v>2671</v>
      </c>
      <c r="B389" s="9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 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 s="6">
        <f>_xlfn.XLOOKUP(D389,products!$A$1:$A$49,products!$D$1:$D$49,,0)</f>
        <v>1</v>
      </c>
      <c r="L389" s="7">
        <f>_xlfn.XLOOKUP(D389,products!$A$1:$A$49,products!$E$1:$E$49,,0)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_xlfn.XLOOKUP(C389,customers!$A$1:$A$1001,customers!$I$1:$I$1001,,0)</f>
        <v>Yes</v>
      </c>
    </row>
    <row r="390" spans="1:16" x14ac:dyDescent="0.35">
      <c r="A390" s="2" t="s">
        <v>2677</v>
      </c>
      <c r="B390" s="9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 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 s="6">
        <f>_xlfn.XLOOKUP(D390,products!$A$1:$A$49,products!$D$1:$D$49,,0)</f>
        <v>0.2</v>
      </c>
      <c r="L390" s="7">
        <f>_xlfn.XLOOKUP(D390,products!$A$1:$A$49,products!$E$1:$E$49,,0)</f>
        <v>3.8849999999999998</v>
      </c>
      <c r="M390" s="8">
        <f t="shared" si="18"/>
        <v>11.654999999999999</v>
      </c>
      <c r="N390" t="str">
        <f t="shared" si="19"/>
        <v>Libero</v>
      </c>
      <c r="O390" t="str">
        <f t="shared" si="20"/>
        <v>Dark</v>
      </c>
      <c r="P390" t="str">
        <f>_xlfn.XLOOKUP(C390,customers!$A$1:$A$1001,customers!$I$1:$I$1001,,0)</f>
        <v>Yes</v>
      </c>
    </row>
    <row r="391" spans="1:16" x14ac:dyDescent="0.35">
      <c r="A391" s="2" t="s">
        <v>2683</v>
      </c>
      <c r="B391" s="9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 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 s="6">
        <f>_xlfn.XLOOKUP(D391,products!$A$1:$A$49,products!$D$1:$D$49,,0)</f>
        <v>0.5</v>
      </c>
      <c r="L391" s="7">
        <f>_xlfn.XLOOKUP(D391,products!$A$1:$A$49,products!$E$1:$E$49,,0)</f>
        <v>7.77</v>
      </c>
      <c r="M391" s="8">
        <f t="shared" si="18"/>
        <v>23.31</v>
      </c>
      <c r="N391" t="str">
        <f t="shared" si="19"/>
        <v>Libero</v>
      </c>
      <c r="O391" t="str">
        <f t="shared" si="20"/>
        <v>Dark</v>
      </c>
      <c r="P391" t="str">
        <f>_xlfn.XLOOKUP(C391,customers!$A$1:$A$1001,customers!$I$1:$I$1001,,0)</f>
        <v>Yes</v>
      </c>
    </row>
    <row r="392" spans="1:16" x14ac:dyDescent="0.35">
      <c r="A392" s="2" t="s">
        <v>2689</v>
      </c>
      <c r="B392" s="9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 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 s="6">
        <f>_xlfn.XLOOKUP(D392,products!$A$1:$A$49,products!$D$1:$D$49,,0)</f>
        <v>0.5</v>
      </c>
      <c r="L392" s="7">
        <f>_xlfn.XLOOKUP(D392,products!$A$1:$A$49,products!$E$1:$E$49,,0)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_xlfn.XLOOKUP(C392,customers!$A$1:$A$1001,customers!$I$1:$I$1001,,0)</f>
        <v>Yes</v>
      </c>
    </row>
    <row r="393" spans="1:16" x14ac:dyDescent="0.35">
      <c r="A393" s="2" t="s">
        <v>2694</v>
      </c>
      <c r="B393" s="9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 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 s="6">
        <f>_xlfn.XLOOKUP(D393,products!$A$1:$A$49,products!$D$1:$D$49,,0)</f>
        <v>0.5</v>
      </c>
      <c r="L393" s="7">
        <f>_xlfn.XLOOKUP(D393,products!$A$1:$A$49,products!$E$1:$E$49,,0)</f>
        <v>6.75</v>
      </c>
      <c r="M393" s="8">
        <f t="shared" si="18"/>
        <v>13.5</v>
      </c>
      <c r="N393" t="str">
        <f t="shared" si="19"/>
        <v>Arabic</v>
      </c>
      <c r="O393" t="str">
        <f t="shared" si="20"/>
        <v>Medium</v>
      </c>
      <c r="P393" t="str">
        <f>_xlfn.XLOOKUP(C393,customers!$A$1:$A$1001,customers!$I$1:$I$1001,,0)</f>
        <v>No</v>
      </c>
    </row>
    <row r="394" spans="1:16" x14ac:dyDescent="0.35">
      <c r="A394" s="2" t="s">
        <v>2699</v>
      </c>
      <c r="B394" s="9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 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 s="6">
        <f>_xlfn.XLOOKUP(D394,products!$A$1:$A$49,products!$D$1:$D$49,,0)</f>
        <v>1</v>
      </c>
      <c r="L394" s="7">
        <f>_xlfn.XLOOKUP(D394,products!$A$1:$A$49,products!$E$1:$E$49,,0)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_xlfn.XLOOKUP(C394,customers!$A$1:$A$1001,customers!$I$1:$I$1001,,0)</f>
        <v>No</v>
      </c>
    </row>
    <row r="395" spans="1:16" x14ac:dyDescent="0.35">
      <c r="A395" s="2" t="s">
        <v>2699</v>
      </c>
      <c r="B395" s="9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 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 s="6">
        <f>_xlfn.XLOOKUP(D395,products!$A$1:$A$49,products!$D$1:$D$49,,0)</f>
        <v>0.2</v>
      </c>
      <c r="L395" s="7">
        <f>_xlfn.XLOOKUP(D395,products!$A$1:$A$49,products!$E$1:$E$49,,0)</f>
        <v>3.8849999999999998</v>
      </c>
      <c r="M395" s="8">
        <f t="shared" si="18"/>
        <v>3.8849999999999998</v>
      </c>
      <c r="N395" t="str">
        <f t="shared" si="19"/>
        <v>Arabic</v>
      </c>
      <c r="O395" t="str">
        <f t="shared" si="20"/>
        <v>Light</v>
      </c>
      <c r="P395" t="str">
        <f>_xlfn.XLOOKUP(C395,customers!$A$1:$A$1001,customers!$I$1:$I$1001,,0)</f>
        <v>No</v>
      </c>
    </row>
    <row r="396" spans="1:16" x14ac:dyDescent="0.35">
      <c r="A396" s="2" t="s">
        <v>2710</v>
      </c>
      <c r="B396" s="9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 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 s="6">
        <f>_xlfn.XLOOKUP(D396,products!$A$1:$A$49,products!$D$1:$D$49,,0)</f>
        <v>2.5</v>
      </c>
      <c r="L396" s="7">
        <f>_xlfn.XLOOKUP(D396,products!$A$1:$A$49,products!$E$1:$E$49,,0)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_xlfn.XLOOKUP(C396,customers!$A$1:$A$1001,customers!$I$1:$I$1001,,0)</f>
        <v>No</v>
      </c>
    </row>
    <row r="397" spans="1:16" x14ac:dyDescent="0.35">
      <c r="A397" s="2" t="s">
        <v>2716</v>
      </c>
      <c r="B397" s="9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 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 s="6">
        <f>_xlfn.XLOOKUP(D397,products!$A$1:$A$49,products!$D$1:$D$49,,0)</f>
        <v>0.5</v>
      </c>
      <c r="L397" s="7">
        <f>_xlfn.XLOOKUP(D397,products!$A$1:$A$49,products!$E$1:$E$49,,0)</f>
        <v>7.77</v>
      </c>
      <c r="M397" s="8">
        <f t="shared" si="18"/>
        <v>46.62</v>
      </c>
      <c r="N397" t="str">
        <f t="shared" si="19"/>
        <v>Libero</v>
      </c>
      <c r="O397" t="str">
        <f t="shared" si="20"/>
        <v>Dark</v>
      </c>
      <c r="P397" t="str">
        <f>_xlfn.XLOOKUP(C397,customers!$A$1:$A$1001,customers!$I$1:$I$1001,,0)</f>
        <v>Yes</v>
      </c>
    </row>
    <row r="398" spans="1:16" x14ac:dyDescent="0.35">
      <c r="A398" s="2" t="s">
        <v>2721</v>
      </c>
      <c r="B398" s="9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 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 s="6">
        <f>_xlfn.XLOOKUP(D398,products!$A$1:$A$49,products!$D$1:$D$49,,0)</f>
        <v>0.5</v>
      </c>
      <c r="L398" s="7">
        <f>_xlfn.XLOOKUP(D398,products!$A$1:$A$49,products!$E$1:$E$49,,0)</f>
        <v>7.77</v>
      </c>
      <c r="M398" s="8">
        <f t="shared" si="18"/>
        <v>38.849999999999994</v>
      </c>
      <c r="N398" t="str">
        <f t="shared" si="19"/>
        <v>Arabic</v>
      </c>
      <c r="O398" t="str">
        <f t="shared" si="20"/>
        <v>Light</v>
      </c>
      <c r="P398" t="str">
        <f>_xlfn.XLOOKUP(C398,customers!$A$1:$A$1001,customers!$I$1:$I$1001,,0)</f>
        <v>No</v>
      </c>
    </row>
    <row r="399" spans="1:16" x14ac:dyDescent="0.35">
      <c r="A399" s="2" t="s">
        <v>2727</v>
      </c>
      <c r="B399" s="9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 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 s="6">
        <f>_xlfn.XLOOKUP(D399,products!$A$1:$A$49,products!$D$1:$D$49,,0)</f>
        <v>0.5</v>
      </c>
      <c r="L399" s="7">
        <f>_xlfn.XLOOKUP(D399,products!$A$1:$A$49,products!$E$1:$E$49,,0)</f>
        <v>7.77</v>
      </c>
      <c r="M399" s="8">
        <f t="shared" si="18"/>
        <v>31.08</v>
      </c>
      <c r="N399" t="str">
        <f t="shared" si="19"/>
        <v>Libero</v>
      </c>
      <c r="O399" t="str">
        <f t="shared" si="20"/>
        <v>Dark</v>
      </c>
      <c r="P399" t="str">
        <f>_xlfn.XLOOKUP(C399,customers!$A$1:$A$1001,customers!$I$1:$I$1001,,0)</f>
        <v>Yes</v>
      </c>
    </row>
    <row r="400" spans="1:16" x14ac:dyDescent="0.35">
      <c r="A400" s="2" t="s">
        <v>2733</v>
      </c>
      <c r="B400" s="9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 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 s="6">
        <f>_xlfn.XLOOKUP(D400,products!$A$1:$A$49,products!$D$1:$D$49,,0)</f>
        <v>0.2</v>
      </c>
      <c r="L400" s="7">
        <f>_xlfn.XLOOKUP(D400,products!$A$1:$A$49,products!$E$1:$E$49,,0)</f>
        <v>2.9849999999999999</v>
      </c>
      <c r="M400" s="8">
        <f t="shared" si="18"/>
        <v>17.91</v>
      </c>
      <c r="N400" t="str">
        <f t="shared" si="19"/>
        <v>Arabic</v>
      </c>
      <c r="O400" t="str">
        <f t="shared" si="20"/>
        <v>Dark</v>
      </c>
      <c r="P400" t="str">
        <f>_xlfn.XLOOKUP(C400,customers!$A$1:$A$1001,customers!$I$1:$I$1001,,0)</f>
        <v>Yes</v>
      </c>
    </row>
    <row r="401" spans="1:16" x14ac:dyDescent="0.35">
      <c r="A401" s="2" t="s">
        <v>2739</v>
      </c>
      <c r="B401" s="9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 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 s="6">
        <f>_xlfn.XLOOKUP(D401,products!$A$1:$A$49,products!$D$1:$D$49,,0)</f>
        <v>2.5</v>
      </c>
      <c r="L401" s="7">
        <f>_xlfn.XLOOKUP(D401,products!$A$1:$A$49,products!$E$1:$E$49,,0)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_xlfn.XLOOKUP(C401,customers!$A$1:$A$1001,customers!$I$1:$I$1001,,0)</f>
        <v>No</v>
      </c>
    </row>
    <row r="402" spans="1:16" x14ac:dyDescent="0.35">
      <c r="A402" s="2" t="s">
        <v>2745</v>
      </c>
      <c r="B402" s="9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 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 s="6">
        <f>_xlfn.XLOOKUP(D402,products!$A$1:$A$49,products!$D$1:$D$49,,0)</f>
        <v>1</v>
      </c>
      <c r="L402" s="7">
        <f>_xlfn.XLOOKUP(D402,products!$A$1:$A$49,products!$E$1:$E$49,,0)</f>
        <v>15.85</v>
      </c>
      <c r="M402" s="8">
        <f t="shared" si="18"/>
        <v>63.4</v>
      </c>
      <c r="N402" t="str">
        <f t="shared" si="19"/>
        <v>Libero</v>
      </c>
      <c r="O402" t="str">
        <f t="shared" si="20"/>
        <v>Light</v>
      </c>
      <c r="P402" t="str">
        <f>_xlfn.XLOOKUP(C402,customers!$A$1:$A$1001,customers!$I$1:$I$1001,,0)</f>
        <v>No</v>
      </c>
    </row>
    <row r="403" spans="1:16" x14ac:dyDescent="0.35">
      <c r="A403" s="2" t="s">
        <v>2751</v>
      </c>
      <c r="B403" s="9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 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 s="6">
        <f>_xlfn.XLOOKUP(D403,products!$A$1:$A$49,products!$D$1:$D$49,,0)</f>
        <v>0.2</v>
      </c>
      <c r="L403" s="7">
        <f>_xlfn.XLOOKUP(D403,products!$A$1:$A$49,products!$E$1:$E$49,,0)</f>
        <v>4.3650000000000002</v>
      </c>
      <c r="M403" s="8">
        <f t="shared" si="18"/>
        <v>8.73</v>
      </c>
      <c r="N403" t="str">
        <f t="shared" si="19"/>
        <v>Libero</v>
      </c>
      <c r="O403" t="str">
        <f t="shared" si="20"/>
        <v>Medium</v>
      </c>
      <c r="P403" t="str">
        <f>_xlfn.XLOOKUP(C403,customers!$A$1:$A$1001,customers!$I$1:$I$1001,,0)</f>
        <v>Yes</v>
      </c>
    </row>
    <row r="404" spans="1:16" x14ac:dyDescent="0.35">
      <c r="A404" s="2" t="s">
        <v>2757</v>
      </c>
      <c r="B404" s="9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 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 s="6">
        <f>_xlfn.XLOOKUP(D404,products!$A$1:$A$49,products!$D$1:$D$49,,0)</f>
        <v>1</v>
      </c>
      <c r="L404" s="7">
        <f>_xlfn.XLOOKUP(D404,products!$A$1:$A$49,products!$E$1:$E$49,,0)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_xlfn.XLOOKUP(C404,customers!$A$1:$A$1001,customers!$I$1:$I$1001,,0)</f>
        <v>Yes</v>
      </c>
    </row>
    <row r="405" spans="1:16" x14ac:dyDescent="0.35">
      <c r="A405" s="2" t="s">
        <v>2763</v>
      </c>
      <c r="B405" s="9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 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 s="6">
        <f>_xlfn.XLOOKUP(D405,products!$A$1:$A$49,products!$D$1:$D$49,,0)</f>
        <v>0.2</v>
      </c>
      <c r="L405" s="7">
        <f>_xlfn.XLOOKUP(D405,products!$A$1:$A$49,products!$E$1:$E$49,,0)</f>
        <v>4.7549999999999999</v>
      </c>
      <c r="M405" s="8">
        <f t="shared" si="18"/>
        <v>9.51</v>
      </c>
      <c r="N405" t="str">
        <f t="shared" si="19"/>
        <v>Libero</v>
      </c>
      <c r="O405" t="str">
        <f t="shared" si="20"/>
        <v>Light</v>
      </c>
      <c r="P405" t="str">
        <f>_xlfn.XLOOKUP(C405,customers!$A$1:$A$1001,customers!$I$1:$I$1001,,0)</f>
        <v>No</v>
      </c>
    </row>
    <row r="406" spans="1:16" x14ac:dyDescent="0.35">
      <c r="A406" s="2" t="s">
        <v>2769</v>
      </c>
      <c r="B406" s="9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 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 s="6">
        <f>_xlfn.XLOOKUP(D406,products!$A$1:$A$49,products!$D$1:$D$49,,0)</f>
        <v>1</v>
      </c>
      <c r="L406" s="7">
        <f>_xlfn.XLOOKUP(D406,products!$A$1:$A$49,products!$E$1:$E$49,,0)</f>
        <v>9.9499999999999993</v>
      </c>
      <c r="M406" s="8">
        <f t="shared" si="18"/>
        <v>39.799999999999997</v>
      </c>
      <c r="N406" t="str">
        <f t="shared" si="19"/>
        <v>Arabic</v>
      </c>
      <c r="O406" t="str">
        <f t="shared" si="20"/>
        <v>Dark</v>
      </c>
      <c r="P406" t="str">
        <f>_xlfn.XLOOKUP(C406,customers!$A$1:$A$1001,customers!$I$1:$I$1001,,0)</f>
        <v>No</v>
      </c>
    </row>
    <row r="407" spans="1:16" x14ac:dyDescent="0.35">
      <c r="A407" s="2" t="s">
        <v>2775</v>
      </c>
      <c r="B407" s="9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 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 s="6">
        <f>_xlfn.XLOOKUP(D407,products!$A$1:$A$49,products!$D$1:$D$49,,0)</f>
        <v>0.5</v>
      </c>
      <c r="L407" s="7">
        <f>_xlfn.XLOOKUP(D407,products!$A$1:$A$49,products!$E$1:$E$49,,0)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_xlfn.XLOOKUP(C407,customers!$A$1:$A$1001,customers!$I$1:$I$1001,,0)</f>
        <v>Yes</v>
      </c>
    </row>
    <row r="408" spans="1:16" x14ac:dyDescent="0.35">
      <c r="A408" s="2" t="s">
        <v>2781</v>
      </c>
      <c r="B408" s="9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 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 s="6">
        <f>_xlfn.XLOOKUP(D408,products!$A$1:$A$49,products!$D$1:$D$49,,0)</f>
        <v>1</v>
      </c>
      <c r="L408" s="7">
        <f>_xlfn.XLOOKUP(D408,products!$A$1:$A$49,products!$E$1:$E$49,,0)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_xlfn.XLOOKUP(C408,customers!$A$1:$A$1001,customers!$I$1:$I$1001,,0)</f>
        <v>Yes</v>
      </c>
    </row>
    <row r="409" spans="1:16" x14ac:dyDescent="0.35">
      <c r="A409" s="2" t="s">
        <v>2787</v>
      </c>
      <c r="B409" s="9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 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 s="6">
        <f>_xlfn.XLOOKUP(D409,products!$A$1:$A$49,products!$D$1:$D$49,,0)</f>
        <v>0.5</v>
      </c>
      <c r="L409" s="7">
        <f>_xlfn.XLOOKUP(D409,products!$A$1:$A$49,products!$E$1:$E$49,,0)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_xlfn.XLOOKUP(C409,customers!$A$1:$A$1001,customers!$I$1:$I$1001,,0)</f>
        <v>No</v>
      </c>
    </row>
    <row r="410" spans="1:16" x14ac:dyDescent="0.35">
      <c r="A410" s="2" t="s">
        <v>2792</v>
      </c>
      <c r="B410" s="9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 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 s="6">
        <f>_xlfn.XLOOKUP(D410,products!$A$1:$A$49,products!$D$1:$D$49,,0)</f>
        <v>2.5</v>
      </c>
      <c r="L410" s="7">
        <f>_xlfn.XLOOKUP(D410,products!$A$1:$A$49,products!$E$1:$E$49,,0)</f>
        <v>25.874999999999996</v>
      </c>
      <c r="M410" s="8">
        <f t="shared" si="18"/>
        <v>51.749999999999993</v>
      </c>
      <c r="N410" t="str">
        <f t="shared" si="19"/>
        <v>Arabic</v>
      </c>
      <c r="O410" t="str">
        <f t="shared" si="20"/>
        <v>Medium</v>
      </c>
      <c r="P410" t="str">
        <f>_xlfn.XLOOKUP(C410,customers!$A$1:$A$1001,customers!$I$1:$I$1001,,0)</f>
        <v>Yes</v>
      </c>
    </row>
    <row r="411" spans="1:16" x14ac:dyDescent="0.35">
      <c r="A411" s="2" t="s">
        <v>2798</v>
      </c>
      <c r="B411" s="9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 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 s="6">
        <f>_xlfn.XLOOKUP(D411,products!$A$1:$A$49,products!$D$1:$D$49,,0)</f>
        <v>1</v>
      </c>
      <c r="L411" s="7">
        <f>_xlfn.XLOOKUP(D411,products!$A$1:$A$49,products!$E$1:$E$49,,0)</f>
        <v>15.85</v>
      </c>
      <c r="M411" s="8">
        <f t="shared" si="18"/>
        <v>47.55</v>
      </c>
      <c r="N411" t="str">
        <f t="shared" si="19"/>
        <v>Libero</v>
      </c>
      <c r="O411" t="str">
        <f t="shared" si="20"/>
        <v>Light</v>
      </c>
      <c r="P411" t="str">
        <f>_xlfn.XLOOKUP(C411,customers!$A$1:$A$1001,customers!$I$1:$I$1001,,0)</f>
        <v>Yes</v>
      </c>
    </row>
    <row r="412" spans="1:16" x14ac:dyDescent="0.35">
      <c r="A412" s="2" t="s">
        <v>2803</v>
      </c>
      <c r="B412" s="9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 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 s="6">
        <f>_xlfn.XLOOKUP(D412,products!$A$1:$A$49,products!$D$1:$D$49,,0)</f>
        <v>0.2</v>
      </c>
      <c r="L412" s="7">
        <f>_xlfn.XLOOKUP(D412,products!$A$1:$A$49,products!$E$1:$E$49,,0)</f>
        <v>3.8849999999999998</v>
      </c>
      <c r="M412" s="8">
        <f t="shared" si="18"/>
        <v>15.54</v>
      </c>
      <c r="N412" t="str">
        <f t="shared" si="19"/>
        <v>Arabic</v>
      </c>
      <c r="O412" t="str">
        <f t="shared" si="20"/>
        <v>Light</v>
      </c>
      <c r="P412" t="str">
        <f>_xlfn.XLOOKUP(C412,customers!$A$1:$A$1001,customers!$I$1:$I$1001,,0)</f>
        <v>No</v>
      </c>
    </row>
    <row r="413" spans="1:16" x14ac:dyDescent="0.35">
      <c r="A413" s="2" t="s">
        <v>2808</v>
      </c>
      <c r="B413" s="9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 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 s="6">
        <f>_xlfn.XLOOKUP(D413,products!$A$1:$A$49,products!$D$1:$D$49,,0)</f>
        <v>1</v>
      </c>
      <c r="L413" s="7">
        <f>_xlfn.XLOOKUP(D413,products!$A$1:$A$49,products!$E$1:$E$49,,0)</f>
        <v>14.55</v>
      </c>
      <c r="M413" s="8">
        <f t="shared" si="18"/>
        <v>87.300000000000011</v>
      </c>
      <c r="N413" t="str">
        <f t="shared" si="19"/>
        <v>Libero</v>
      </c>
      <c r="O413" t="str">
        <f t="shared" si="20"/>
        <v>Medium</v>
      </c>
      <c r="P413" t="str">
        <f>_xlfn.XLOOKUP(C413,customers!$A$1:$A$1001,customers!$I$1:$I$1001,,0)</f>
        <v>Yes</v>
      </c>
    </row>
    <row r="414" spans="1:16" x14ac:dyDescent="0.35">
      <c r="A414" s="2" t="s">
        <v>2813</v>
      </c>
      <c r="B414" s="9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 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 s="6">
        <f>_xlfn.XLOOKUP(D414,products!$A$1:$A$49,products!$D$1:$D$49,,0)</f>
        <v>1</v>
      </c>
      <c r="L414" s="7">
        <f>_xlfn.XLOOKUP(D414,products!$A$1:$A$49,products!$E$1:$E$49,,0)</f>
        <v>11.25</v>
      </c>
      <c r="M414" s="8">
        <f t="shared" si="18"/>
        <v>56.25</v>
      </c>
      <c r="N414" t="str">
        <f t="shared" si="19"/>
        <v>Arabic</v>
      </c>
      <c r="O414" t="str">
        <f t="shared" si="20"/>
        <v>Medium</v>
      </c>
      <c r="P414" t="str">
        <f>_xlfn.XLOOKUP(C414,customers!$A$1:$A$1001,customers!$I$1:$I$1001,,0)</f>
        <v>Yes</v>
      </c>
    </row>
    <row r="415" spans="1:16" x14ac:dyDescent="0.35">
      <c r="A415" s="2" t="s">
        <v>2818</v>
      </c>
      <c r="B415" s="9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 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 s="6">
        <f>_xlfn.XLOOKUP(D415,products!$A$1:$A$49,products!$D$1:$D$49,,0)</f>
        <v>2.5</v>
      </c>
      <c r="L415" s="7">
        <f>_xlfn.XLOOKUP(D415,products!$A$1:$A$49,products!$E$1:$E$49,,0)</f>
        <v>36.454999999999998</v>
      </c>
      <c r="M415" s="8">
        <f t="shared" si="18"/>
        <v>36.454999999999998</v>
      </c>
      <c r="N415" t="str">
        <f t="shared" si="19"/>
        <v>Libero</v>
      </c>
      <c r="O415" t="str">
        <f t="shared" si="20"/>
        <v>Light</v>
      </c>
      <c r="P415" t="str">
        <f>_xlfn.XLOOKUP(C415,customers!$A$1:$A$1001,customers!$I$1:$I$1001,,0)</f>
        <v>Yes</v>
      </c>
    </row>
    <row r="416" spans="1:16" x14ac:dyDescent="0.35">
      <c r="A416" s="2" t="s">
        <v>2824</v>
      </c>
      <c r="B416" s="9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 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 s="6">
        <f>_xlfn.XLOOKUP(D416,products!$A$1:$A$49,products!$D$1:$D$49,,0)</f>
        <v>0.2</v>
      </c>
      <c r="L416" s="7">
        <f>_xlfn.XLOOKUP(D416,products!$A$1:$A$49,products!$E$1:$E$49,,0)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_xlfn.XLOOKUP(C416,customers!$A$1:$A$1001,customers!$I$1:$I$1001,,0)</f>
        <v>Yes</v>
      </c>
    </row>
    <row r="417" spans="1:16" x14ac:dyDescent="0.35">
      <c r="A417" s="2" t="s">
        <v>2829</v>
      </c>
      <c r="B417" s="9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 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 s="6">
        <f>_xlfn.XLOOKUP(D417,products!$A$1:$A$49,products!$D$1:$D$49,,0)</f>
        <v>0.2</v>
      </c>
      <c r="L417" s="7">
        <f>_xlfn.XLOOKUP(D417,products!$A$1:$A$49,products!$E$1:$E$49,,0)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_xlfn.XLOOKUP(C417,customers!$A$1:$A$1001,customers!$I$1:$I$1001,,0)</f>
        <v>No</v>
      </c>
    </row>
    <row r="418" spans="1:16" x14ac:dyDescent="0.35">
      <c r="A418" s="2" t="s">
        <v>2834</v>
      </c>
      <c r="B418" s="9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 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 s="6">
        <f>_xlfn.XLOOKUP(D418,products!$A$1:$A$49,products!$D$1:$D$49,,0)</f>
        <v>0.5</v>
      </c>
      <c r="L418" s="7">
        <f>_xlfn.XLOOKUP(D418,products!$A$1:$A$49,products!$E$1:$E$49,,0)</f>
        <v>7.77</v>
      </c>
      <c r="M418" s="8">
        <f t="shared" si="18"/>
        <v>23.31</v>
      </c>
      <c r="N418" t="str">
        <f t="shared" si="19"/>
        <v>Arabic</v>
      </c>
      <c r="O418" t="str">
        <f t="shared" si="20"/>
        <v>Light</v>
      </c>
      <c r="P418" t="str">
        <f>_xlfn.XLOOKUP(C418,customers!$A$1:$A$1001,customers!$I$1:$I$1001,,0)</f>
        <v>Yes</v>
      </c>
    </row>
    <row r="419" spans="1:16" x14ac:dyDescent="0.35">
      <c r="A419" s="2" t="s">
        <v>2839</v>
      </c>
      <c r="B419" s="9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 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 s="6">
        <f>_xlfn.XLOOKUP(D419,products!$A$1:$A$49,products!$D$1:$D$49,,0)</f>
        <v>2.5</v>
      </c>
      <c r="L419" s="7">
        <f>_xlfn.XLOOKUP(D419,products!$A$1:$A$49,products!$E$1:$E$49,,0)</f>
        <v>29.784999999999997</v>
      </c>
      <c r="M419" s="8">
        <f t="shared" si="18"/>
        <v>29.784999999999997</v>
      </c>
      <c r="N419" t="str">
        <f t="shared" si="19"/>
        <v>Arabic</v>
      </c>
      <c r="O419" t="str">
        <f t="shared" si="20"/>
        <v>Light</v>
      </c>
      <c r="P419" t="str">
        <f>_xlfn.XLOOKUP(C419,customers!$A$1:$A$1001,customers!$I$1:$I$1001,,0)</f>
        <v>Yes</v>
      </c>
    </row>
    <row r="420" spans="1:16" x14ac:dyDescent="0.35">
      <c r="A420" s="2" t="s">
        <v>2844</v>
      </c>
      <c r="B420" s="9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 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 s="6">
        <f>_xlfn.XLOOKUP(D420,products!$A$1:$A$49,products!$D$1:$D$49,,0)</f>
        <v>2.5</v>
      </c>
      <c r="L420" s="7">
        <f>_xlfn.XLOOKUP(D420,products!$A$1:$A$49,products!$E$1:$E$49,,0)</f>
        <v>29.784999999999997</v>
      </c>
      <c r="M420" s="8">
        <f t="shared" si="18"/>
        <v>148.92499999999998</v>
      </c>
      <c r="N420" t="str">
        <f t="shared" si="19"/>
        <v>Arabic</v>
      </c>
      <c r="O420" t="str">
        <f t="shared" si="20"/>
        <v>Light</v>
      </c>
      <c r="P420" t="str">
        <f>_xlfn.XLOOKUP(C420,customers!$A$1:$A$1001,customers!$I$1:$I$1001,,0)</f>
        <v>Yes</v>
      </c>
    </row>
    <row r="421" spans="1:16" x14ac:dyDescent="0.35">
      <c r="A421" s="2" t="s">
        <v>2849</v>
      </c>
      <c r="B421" s="9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 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 s="6">
        <f>_xlfn.XLOOKUP(D421,products!$A$1:$A$49,products!$D$1:$D$49,,0)</f>
        <v>0.5</v>
      </c>
      <c r="L421" s="7">
        <f>_xlfn.XLOOKUP(D421,products!$A$1:$A$49,products!$E$1:$E$49,,0)</f>
        <v>8.73</v>
      </c>
      <c r="M421" s="8">
        <f t="shared" si="18"/>
        <v>8.73</v>
      </c>
      <c r="N421" t="str">
        <f t="shared" si="19"/>
        <v>Libero</v>
      </c>
      <c r="O421" t="str">
        <f t="shared" si="20"/>
        <v>Medium</v>
      </c>
      <c r="P421" t="str">
        <f>_xlfn.XLOOKUP(C421,customers!$A$1:$A$1001,customers!$I$1:$I$1001,,0)</f>
        <v>Yes</v>
      </c>
    </row>
    <row r="422" spans="1:16" x14ac:dyDescent="0.35">
      <c r="A422" s="2" t="s">
        <v>2855</v>
      </c>
      <c r="B422" s="9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 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 s="6">
        <f>_xlfn.XLOOKUP(D422,products!$A$1:$A$49,products!$D$1:$D$49,,0)</f>
        <v>0.5</v>
      </c>
      <c r="L422" s="7">
        <f>_xlfn.XLOOKUP(D422,products!$A$1:$A$49,products!$E$1:$E$49,,0)</f>
        <v>7.77</v>
      </c>
      <c r="M422" s="8">
        <f t="shared" si="18"/>
        <v>31.08</v>
      </c>
      <c r="N422" t="str">
        <f t="shared" si="19"/>
        <v>Libero</v>
      </c>
      <c r="O422" t="str">
        <f t="shared" si="20"/>
        <v>Dark</v>
      </c>
      <c r="P422" t="str">
        <f>_xlfn.XLOOKUP(C422,customers!$A$1:$A$1001,customers!$I$1:$I$1001,,0)</f>
        <v>No</v>
      </c>
    </row>
    <row r="423" spans="1:16" x14ac:dyDescent="0.35">
      <c r="A423" s="2" t="s">
        <v>2855</v>
      </c>
      <c r="B423" s="9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 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 s="6">
        <f>_xlfn.XLOOKUP(D423,products!$A$1:$A$49,products!$D$1:$D$49,,0)</f>
        <v>2.5</v>
      </c>
      <c r="L423" s="7">
        <f>_xlfn.XLOOKUP(D423,products!$A$1:$A$49,products!$E$1:$E$49,,0)</f>
        <v>22.884999999999998</v>
      </c>
      <c r="M423" s="8">
        <f t="shared" si="18"/>
        <v>137.31</v>
      </c>
      <c r="N423" t="str">
        <f t="shared" si="19"/>
        <v>Arabic</v>
      </c>
      <c r="O423" t="str">
        <f t="shared" si="20"/>
        <v>Dark</v>
      </c>
      <c r="P423" t="str">
        <f>_xlfn.XLOOKUP(C423,customers!$A$1:$A$1001,customers!$I$1:$I$1001,,0)</f>
        <v>No</v>
      </c>
    </row>
    <row r="424" spans="1:16" x14ac:dyDescent="0.35">
      <c r="A424" s="2" t="s">
        <v>2866</v>
      </c>
      <c r="B424" s="9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 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 s="6">
        <f>_xlfn.XLOOKUP(D424,products!$A$1:$A$49,products!$D$1:$D$49,,0)</f>
        <v>0.5</v>
      </c>
      <c r="L424" s="7">
        <f>_xlfn.XLOOKUP(D424,products!$A$1:$A$49,products!$E$1:$E$49,,0)</f>
        <v>5.97</v>
      </c>
      <c r="M424" s="8">
        <f t="shared" si="18"/>
        <v>29.849999999999998</v>
      </c>
      <c r="N424" t="str">
        <f t="shared" si="19"/>
        <v>Arabic</v>
      </c>
      <c r="O424" t="str">
        <f t="shared" si="20"/>
        <v>Dark</v>
      </c>
      <c r="P424" t="str">
        <f>_xlfn.XLOOKUP(C424,customers!$A$1:$A$1001,customers!$I$1:$I$1001,,0)</f>
        <v>No</v>
      </c>
    </row>
    <row r="425" spans="1:16" x14ac:dyDescent="0.35">
      <c r="A425" s="2" t="s">
        <v>2871</v>
      </c>
      <c r="B425" s="9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 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 s="6">
        <f>_xlfn.XLOOKUP(D425,products!$A$1:$A$49,products!$D$1:$D$49,,0)</f>
        <v>0.5</v>
      </c>
      <c r="L425" s="7">
        <f>_xlfn.XLOOKUP(D425,products!$A$1:$A$49,products!$E$1:$E$49,,0)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_xlfn.XLOOKUP(C425,customers!$A$1:$A$1001,customers!$I$1:$I$1001,,0)</f>
        <v>No</v>
      </c>
    </row>
    <row r="426" spans="1:16" x14ac:dyDescent="0.35">
      <c r="A426" s="2" t="s">
        <v>2876</v>
      </c>
      <c r="B426" s="9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 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 s="6">
        <f>_xlfn.XLOOKUP(D426,products!$A$1:$A$49,products!$D$1:$D$49,,0)</f>
        <v>0.5</v>
      </c>
      <c r="L426" s="7">
        <f>_xlfn.XLOOKUP(D426,products!$A$1:$A$49,products!$E$1:$E$49,,0)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_xlfn.XLOOKUP(C426,customers!$A$1:$A$1001,customers!$I$1:$I$1001,,0)</f>
        <v>Yes</v>
      </c>
    </row>
    <row r="427" spans="1:16" x14ac:dyDescent="0.35">
      <c r="A427" s="2" t="s">
        <v>2882</v>
      </c>
      <c r="B427" s="9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 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 s="6">
        <f>_xlfn.XLOOKUP(D427,products!$A$1:$A$49,products!$D$1:$D$49,,0)</f>
        <v>1</v>
      </c>
      <c r="L427" s="7">
        <f>_xlfn.XLOOKUP(D427,products!$A$1:$A$49,products!$E$1:$E$49,,0)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_xlfn.XLOOKUP(C427,customers!$A$1:$A$1001,customers!$I$1:$I$1001,,0)</f>
        <v>No</v>
      </c>
    </row>
    <row r="428" spans="1:16" x14ac:dyDescent="0.35">
      <c r="A428" s="2" t="s">
        <v>2888</v>
      </c>
      <c r="B428" s="9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 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 s="6">
        <f>_xlfn.XLOOKUP(D428,products!$A$1:$A$49,products!$D$1:$D$49,,0)</f>
        <v>0.2</v>
      </c>
      <c r="L428" s="7">
        <f>_xlfn.XLOOKUP(D428,products!$A$1:$A$49,products!$E$1:$E$49,,0)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_xlfn.XLOOKUP(C428,customers!$A$1:$A$1001,customers!$I$1:$I$1001,,0)</f>
        <v>Yes</v>
      </c>
    </row>
    <row r="429" spans="1:16" x14ac:dyDescent="0.35">
      <c r="A429" s="2" t="s">
        <v>2894</v>
      </c>
      <c r="B429" s="9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 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 s="6">
        <f>_xlfn.XLOOKUP(D429,products!$A$1:$A$49,products!$D$1:$D$49,,0)</f>
        <v>2.5</v>
      </c>
      <c r="L429" s="7">
        <f>_xlfn.XLOOKUP(D429,products!$A$1:$A$49,products!$E$1:$E$49,,0)</f>
        <v>25.874999999999996</v>
      </c>
      <c r="M429" s="8">
        <f t="shared" si="18"/>
        <v>77.624999999999986</v>
      </c>
      <c r="N429" t="str">
        <f t="shared" si="19"/>
        <v>Arabic</v>
      </c>
      <c r="O429" t="str">
        <f t="shared" si="20"/>
        <v>Medium</v>
      </c>
      <c r="P429" t="str">
        <f>_xlfn.XLOOKUP(C429,customers!$A$1:$A$1001,customers!$I$1:$I$1001,,0)</f>
        <v>Yes</v>
      </c>
    </row>
    <row r="430" spans="1:16" x14ac:dyDescent="0.35">
      <c r="A430" s="2" t="s">
        <v>2899</v>
      </c>
      <c r="B430" s="9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 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 s="6">
        <f>_xlfn.XLOOKUP(D430,products!$A$1:$A$49,products!$D$1:$D$49,,0)</f>
        <v>1</v>
      </c>
      <c r="L430" s="7">
        <f>_xlfn.XLOOKUP(D430,products!$A$1:$A$49,products!$E$1:$E$49,,0)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_xlfn.XLOOKUP(C430,customers!$A$1:$A$1001,customers!$I$1:$I$1001,,0)</f>
        <v>No</v>
      </c>
    </row>
    <row r="431" spans="1:16" x14ac:dyDescent="0.35">
      <c r="A431" s="2" t="s">
        <v>2905</v>
      </c>
      <c r="B431" s="9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 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 s="6">
        <f>_xlfn.XLOOKUP(D431,products!$A$1:$A$49,products!$D$1:$D$49,,0)</f>
        <v>1</v>
      </c>
      <c r="L431" s="7">
        <f>_xlfn.XLOOKUP(D431,products!$A$1:$A$49,products!$E$1:$E$49,,0)</f>
        <v>12.95</v>
      </c>
      <c r="M431" s="8">
        <f t="shared" si="18"/>
        <v>77.699999999999989</v>
      </c>
      <c r="N431" t="str">
        <f t="shared" si="19"/>
        <v>Arabic</v>
      </c>
      <c r="O431" t="str">
        <f t="shared" si="20"/>
        <v>Light</v>
      </c>
      <c r="P431" t="str">
        <f>_xlfn.XLOOKUP(C431,customers!$A$1:$A$1001,customers!$I$1:$I$1001,,0)</f>
        <v>No</v>
      </c>
    </row>
    <row r="432" spans="1:16" x14ac:dyDescent="0.35">
      <c r="A432" s="2" t="s">
        <v>2911</v>
      </c>
      <c r="B432" s="9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 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 s="6">
        <f>_xlfn.XLOOKUP(D432,products!$A$1:$A$49,products!$D$1:$D$49,,0)</f>
        <v>0.2</v>
      </c>
      <c r="L432" s="7">
        <f>_xlfn.XLOOKUP(D432,products!$A$1:$A$49,products!$E$1:$E$49,,0)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_xlfn.XLOOKUP(C432,customers!$A$1:$A$1001,customers!$I$1:$I$1001,,0)</f>
        <v>Yes</v>
      </c>
    </row>
    <row r="433" spans="1:16" x14ac:dyDescent="0.35">
      <c r="A433" s="2" t="s">
        <v>2917</v>
      </c>
      <c r="B433" s="9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 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 s="6">
        <f>_xlfn.XLOOKUP(D433,products!$A$1:$A$49,products!$D$1:$D$49,,0)</f>
        <v>2.5</v>
      </c>
      <c r="L433" s="7">
        <f>_xlfn.XLOOKUP(D433,products!$A$1:$A$49,products!$E$1:$E$49,,0)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_xlfn.XLOOKUP(C433,customers!$A$1:$A$1001,customers!$I$1:$I$1001,,0)</f>
        <v>Yes</v>
      </c>
    </row>
    <row r="434" spans="1:16" x14ac:dyDescent="0.35">
      <c r="A434" s="2" t="s">
        <v>2923</v>
      </c>
      <c r="B434" s="9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 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 s="6">
        <f>_xlfn.XLOOKUP(D434,products!$A$1:$A$49,products!$D$1:$D$49,,0)</f>
        <v>1</v>
      </c>
      <c r="L434" s="7">
        <f>_xlfn.XLOOKUP(D434,products!$A$1:$A$49,products!$E$1:$E$49,,0)</f>
        <v>11.25</v>
      </c>
      <c r="M434" s="8">
        <f t="shared" si="18"/>
        <v>22.5</v>
      </c>
      <c r="N434" t="str">
        <f t="shared" si="19"/>
        <v>Arabic</v>
      </c>
      <c r="O434" t="str">
        <f t="shared" si="20"/>
        <v>Medium</v>
      </c>
      <c r="P434" t="str">
        <f>_xlfn.XLOOKUP(C434,customers!$A$1:$A$1001,customers!$I$1:$I$1001,,0)</f>
        <v>No</v>
      </c>
    </row>
    <row r="435" spans="1:16" x14ac:dyDescent="0.35">
      <c r="A435" s="2" t="s">
        <v>2928</v>
      </c>
      <c r="B435" s="9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 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 s="6">
        <f>_xlfn.XLOOKUP(D435,products!$A$1:$A$49,products!$D$1:$D$49,,0)</f>
        <v>2.5</v>
      </c>
      <c r="L435" s="7">
        <f>_xlfn.XLOOKUP(D435,products!$A$1:$A$49,products!$E$1:$E$49,,0)</f>
        <v>33.464999999999996</v>
      </c>
      <c r="M435" s="8">
        <f t="shared" si="18"/>
        <v>200.78999999999996</v>
      </c>
      <c r="N435" t="str">
        <f t="shared" si="19"/>
        <v>Libero</v>
      </c>
      <c r="O435" t="str">
        <f t="shared" si="20"/>
        <v>Medium</v>
      </c>
      <c r="P435" t="str">
        <f>_xlfn.XLOOKUP(C435,customers!$A$1:$A$1001,customers!$I$1:$I$1001,,0)</f>
        <v>Yes</v>
      </c>
    </row>
    <row r="436" spans="1:16" x14ac:dyDescent="0.35">
      <c r="A436" s="2" t="s">
        <v>2934</v>
      </c>
      <c r="B436" s="9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 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 s="6">
        <f>_xlfn.XLOOKUP(D436,products!$A$1:$A$49,products!$D$1:$D$49,,0)</f>
        <v>1</v>
      </c>
      <c r="L436" s="7">
        <f>_xlfn.XLOOKUP(D436,products!$A$1:$A$49,products!$E$1:$E$49,,0)</f>
        <v>11.25</v>
      </c>
      <c r="M436" s="8">
        <f t="shared" si="18"/>
        <v>67.5</v>
      </c>
      <c r="N436" t="str">
        <f t="shared" si="19"/>
        <v>Arabic</v>
      </c>
      <c r="O436" t="str">
        <f t="shared" si="20"/>
        <v>Medium</v>
      </c>
      <c r="P436" t="str">
        <f>_xlfn.XLOOKUP(C436,customers!$A$1:$A$1001,customers!$I$1:$I$1001,,0)</f>
        <v>No</v>
      </c>
    </row>
    <row r="437" spans="1:16" x14ac:dyDescent="0.35">
      <c r="A437" s="2" t="s">
        <v>2939</v>
      </c>
      <c r="B437" s="9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 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 s="6">
        <f>_xlfn.XLOOKUP(D437,products!$A$1:$A$49,products!$D$1:$D$49,,0)</f>
        <v>0.5</v>
      </c>
      <c r="L437" s="7">
        <f>_xlfn.XLOOKUP(D437,products!$A$1:$A$49,products!$E$1:$E$49,,0)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_xlfn.XLOOKUP(C437,customers!$A$1:$A$1001,customers!$I$1:$I$1001,,0)</f>
        <v>No</v>
      </c>
    </row>
    <row r="438" spans="1:16" x14ac:dyDescent="0.35">
      <c r="A438" s="2" t="s">
        <v>2945</v>
      </c>
      <c r="B438" s="9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 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 s="6">
        <f>_xlfn.XLOOKUP(D438,products!$A$1:$A$49,products!$D$1:$D$49,,0)</f>
        <v>0.2</v>
      </c>
      <c r="L438" s="7">
        <f>_xlfn.XLOOKUP(D438,products!$A$1:$A$49,products!$E$1:$E$49,,0)</f>
        <v>4.7549999999999999</v>
      </c>
      <c r="M438" s="8">
        <f t="shared" si="18"/>
        <v>9.51</v>
      </c>
      <c r="N438" t="str">
        <f t="shared" si="19"/>
        <v>Libero</v>
      </c>
      <c r="O438" t="str">
        <f t="shared" si="20"/>
        <v>Light</v>
      </c>
      <c r="P438" t="str">
        <f>_xlfn.XLOOKUP(C438,customers!$A$1:$A$1001,customers!$I$1:$I$1001,,0)</f>
        <v>Yes</v>
      </c>
    </row>
    <row r="439" spans="1:16" x14ac:dyDescent="0.35">
      <c r="A439" s="2" t="s">
        <v>2951</v>
      </c>
      <c r="B439" s="9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 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 s="6">
        <f>_xlfn.XLOOKUP(D439,products!$A$1:$A$49,products!$D$1:$D$49,,0)</f>
        <v>2.5</v>
      </c>
      <c r="L439" s="7">
        <f>_xlfn.XLOOKUP(D439,products!$A$1:$A$49,products!$E$1:$E$49,,0)</f>
        <v>29.784999999999997</v>
      </c>
      <c r="M439" s="8">
        <f t="shared" si="18"/>
        <v>29.784999999999997</v>
      </c>
      <c r="N439" t="str">
        <f t="shared" si="19"/>
        <v>Libero</v>
      </c>
      <c r="O439" t="str">
        <f t="shared" si="20"/>
        <v>Dark</v>
      </c>
      <c r="P439" t="str">
        <f>_xlfn.XLOOKUP(C439,customers!$A$1:$A$1001,customers!$I$1:$I$1001,,0)</f>
        <v>No</v>
      </c>
    </row>
    <row r="440" spans="1:16" x14ac:dyDescent="0.35">
      <c r="A440" s="2" t="s">
        <v>2956</v>
      </c>
      <c r="B440" s="9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 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 s="6">
        <f>_xlfn.XLOOKUP(D440,products!$A$1:$A$49,products!$D$1:$D$49,,0)</f>
        <v>0.5</v>
      </c>
      <c r="L440" s="7">
        <f>_xlfn.XLOOKUP(D440,products!$A$1:$A$49,products!$E$1:$E$49,,0)</f>
        <v>7.77</v>
      </c>
      <c r="M440" s="8">
        <f t="shared" si="18"/>
        <v>15.54</v>
      </c>
      <c r="N440" t="str">
        <f t="shared" si="19"/>
        <v>Libero</v>
      </c>
      <c r="O440" t="str">
        <f t="shared" si="20"/>
        <v>Dark</v>
      </c>
      <c r="P440" t="str">
        <f>_xlfn.XLOOKUP(C440,customers!$A$1:$A$1001,customers!$I$1:$I$1001,,0)</f>
        <v>No</v>
      </c>
    </row>
    <row r="441" spans="1:16" x14ac:dyDescent="0.35">
      <c r="A441" s="2" t="s">
        <v>2962</v>
      </c>
      <c r="B441" s="9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 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 s="6">
        <f>_xlfn.XLOOKUP(D441,products!$A$1:$A$49,products!$D$1:$D$49,,0)</f>
        <v>0.5</v>
      </c>
      <c r="L441" s="7">
        <f>_xlfn.XLOOKUP(D441,products!$A$1:$A$49,products!$E$1:$E$49,,0)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_xlfn.XLOOKUP(C441,customers!$A$1:$A$1001,customers!$I$1:$I$1001,,0)</f>
        <v>No</v>
      </c>
    </row>
    <row r="442" spans="1:16" x14ac:dyDescent="0.35">
      <c r="A442" s="2" t="s">
        <v>2968</v>
      </c>
      <c r="B442" s="9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 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 s="6">
        <f>_xlfn.XLOOKUP(D442,products!$A$1:$A$49,products!$D$1:$D$49,,0)</f>
        <v>2.5</v>
      </c>
      <c r="L442" s="7">
        <f>_xlfn.XLOOKUP(D442,products!$A$1:$A$49,products!$E$1:$E$49,,0)</f>
        <v>25.874999999999996</v>
      </c>
      <c r="M442" s="8">
        <f t="shared" si="18"/>
        <v>103.49999999999999</v>
      </c>
      <c r="N442" t="str">
        <f t="shared" si="19"/>
        <v>Arabic</v>
      </c>
      <c r="O442" t="str">
        <f t="shared" si="20"/>
        <v>Medium</v>
      </c>
      <c r="P442" t="str">
        <f>_xlfn.XLOOKUP(C442,customers!$A$1:$A$1001,customers!$I$1:$I$1001,,0)</f>
        <v>Yes</v>
      </c>
    </row>
    <row r="443" spans="1:16" x14ac:dyDescent="0.35">
      <c r="A443" s="2" t="s">
        <v>2974</v>
      </c>
      <c r="B443" s="9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 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 s="6">
        <f>_xlfn.XLOOKUP(D443,products!$A$1:$A$49,products!$D$1:$D$49,,0)</f>
        <v>1</v>
      </c>
      <c r="L443" s="7">
        <f>_xlfn.XLOOKUP(D443,products!$A$1:$A$49,products!$E$1:$E$49,,0)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_xlfn.XLOOKUP(C443,customers!$A$1:$A$1001,customers!$I$1:$I$1001,,0)</f>
        <v>Yes</v>
      </c>
    </row>
    <row r="444" spans="1:16" x14ac:dyDescent="0.35">
      <c r="A444" s="2" t="s">
        <v>2980</v>
      </c>
      <c r="B444" s="9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 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 s="6">
        <f>_xlfn.XLOOKUP(D444,products!$A$1:$A$49,products!$D$1:$D$49,,0)</f>
        <v>0.5</v>
      </c>
      <c r="L444" s="7">
        <f>_xlfn.XLOOKUP(D444,products!$A$1:$A$49,products!$E$1:$E$49,,0)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_xlfn.XLOOKUP(C444,customers!$A$1:$A$1001,customers!$I$1:$I$1001,,0)</f>
        <v>No</v>
      </c>
    </row>
    <row r="445" spans="1:16" x14ac:dyDescent="0.35">
      <c r="A445" s="2" t="s">
        <v>2986</v>
      </c>
      <c r="B445" s="9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 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 s="6">
        <f>_xlfn.XLOOKUP(D445,products!$A$1:$A$49,products!$D$1:$D$49,,0)</f>
        <v>0.2</v>
      </c>
      <c r="L445" s="7">
        <f>_xlfn.XLOOKUP(D445,products!$A$1:$A$49,products!$E$1:$E$49,,0)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_xlfn.XLOOKUP(C445,customers!$A$1:$A$1001,customers!$I$1:$I$1001,,0)</f>
        <v>Yes</v>
      </c>
    </row>
    <row r="446" spans="1:16" x14ac:dyDescent="0.35">
      <c r="A446" s="2" t="s">
        <v>2992</v>
      </c>
      <c r="B446" s="9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 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 s="6">
        <f>_xlfn.XLOOKUP(D446,products!$A$1:$A$49,products!$D$1:$D$49,,0)</f>
        <v>0.2</v>
      </c>
      <c r="L446" s="7">
        <f>_xlfn.XLOOKUP(D446,products!$A$1:$A$49,products!$E$1:$E$49,,0)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_xlfn.XLOOKUP(C446,customers!$A$1:$A$1001,customers!$I$1:$I$1001,,0)</f>
        <v>No</v>
      </c>
    </row>
    <row r="447" spans="1:16" x14ac:dyDescent="0.35">
      <c r="A447" s="2" t="s">
        <v>2999</v>
      </c>
      <c r="B447" s="9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 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 s="6">
        <f>_xlfn.XLOOKUP(D447,products!$A$1:$A$49,products!$D$1:$D$49,,0)</f>
        <v>2.5</v>
      </c>
      <c r="L447" s="7">
        <f>_xlfn.XLOOKUP(D447,products!$A$1:$A$49,products!$E$1:$E$49,,0)</f>
        <v>33.464999999999996</v>
      </c>
      <c r="M447" s="8">
        <f t="shared" si="18"/>
        <v>66.929999999999993</v>
      </c>
      <c r="N447" t="str">
        <f t="shared" si="19"/>
        <v>Libero</v>
      </c>
      <c r="O447" t="str">
        <f t="shared" si="20"/>
        <v>Medium</v>
      </c>
      <c r="P447" t="str">
        <f>_xlfn.XLOOKUP(C447,customers!$A$1:$A$1001,customers!$I$1:$I$1001,,0)</f>
        <v>Yes</v>
      </c>
    </row>
    <row r="448" spans="1:16" x14ac:dyDescent="0.35">
      <c r="A448" s="2" t="s">
        <v>3004</v>
      </c>
      <c r="B448" s="9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 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 s="6">
        <f>_xlfn.XLOOKUP(D448,products!$A$1:$A$49,products!$D$1:$D$49,,0)</f>
        <v>0.5</v>
      </c>
      <c r="L448" s="7">
        <f>_xlfn.XLOOKUP(D448,products!$A$1:$A$49,products!$E$1:$E$49,,0)</f>
        <v>8.73</v>
      </c>
      <c r="M448" s="8">
        <f t="shared" si="18"/>
        <v>8.73</v>
      </c>
      <c r="N448" t="str">
        <f t="shared" si="19"/>
        <v>Libero</v>
      </c>
      <c r="O448" t="str">
        <f t="shared" si="20"/>
        <v>Medium</v>
      </c>
      <c r="P448" t="str">
        <f>_xlfn.XLOOKUP(C448,customers!$A$1:$A$1001,customers!$I$1:$I$1001,,0)</f>
        <v>Yes</v>
      </c>
    </row>
    <row r="449" spans="1:16" x14ac:dyDescent="0.35">
      <c r="A449" s="2" t="s">
        <v>3010</v>
      </c>
      <c r="B449" s="9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 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 s="6">
        <f>_xlfn.XLOOKUP(D449,products!$A$1:$A$49,products!$D$1:$D$49,,0)</f>
        <v>0.5</v>
      </c>
      <c r="L449" s="7">
        <f>_xlfn.XLOOKUP(D449,products!$A$1:$A$49,products!$E$1:$E$49,,0)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_xlfn.XLOOKUP(C449,customers!$A$1:$A$1001,customers!$I$1:$I$1001,,0)</f>
        <v>No</v>
      </c>
    </row>
    <row r="450" spans="1:16" x14ac:dyDescent="0.35">
      <c r="A450" s="2" t="s">
        <v>3015</v>
      </c>
      <c r="B450" s="9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 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 s="6">
        <f>_xlfn.XLOOKUP(D450,products!$A$1:$A$49,products!$D$1:$D$49,,0)</f>
        <v>0.5</v>
      </c>
      <c r="L450" s="7">
        <f>_xlfn.XLOOKUP(D450,products!$A$1:$A$49,products!$E$1:$E$49,,0)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_xlfn.XLOOKUP(C450,customers!$A$1:$A$1001,customers!$I$1:$I$1001,,0)</f>
        <v>No</v>
      </c>
    </row>
    <row r="451" spans="1:16" x14ac:dyDescent="0.35">
      <c r="A451" s="2" t="s">
        <v>3021</v>
      </c>
      <c r="B451" s="9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 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 s="6">
        <f>_xlfn.XLOOKUP(D451,products!$A$1:$A$49,products!$D$1:$D$49,,0)</f>
        <v>0.2</v>
      </c>
      <c r="L451" s="7">
        <f>_xlfn.XLOOKUP(D451,products!$A$1:$A$49,products!$E$1:$E$49,,0)</f>
        <v>2.6849999999999996</v>
      </c>
      <c r="M451" s="8">
        <f t="shared" ref="M451:M514" si="21">E451*L451</f>
        <v>5.3699999999999992</v>
      </c>
      <c r="N451" t="str">
        <f t="shared" ref="N451:N514" si="22">IF(I451="Rob","Robusta",IF(I451="Exc","Excelsa",IF(I451="Ara","Arabic",IF(I451="Lib","Libero",""))))</f>
        <v>Robusta</v>
      </c>
      <c r="O451" t="str">
        <f t="shared" ref="O451:O514" si="23">IF(J451="M", "Medium", IF(J451="D", "Dark", IF(J451="L", "Light","")))</f>
        <v>Dark</v>
      </c>
      <c r="P451" t="str">
        <f>_xlfn.XLOOKUP(C451,customers!$A$1:$A$1001,customers!$I$1:$I$1001,,0)</f>
        <v>No</v>
      </c>
    </row>
    <row r="452" spans="1:16" x14ac:dyDescent="0.35">
      <c r="A452" s="2" t="s">
        <v>3027</v>
      </c>
      <c r="B452" s="9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 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 s="6">
        <f>_xlfn.XLOOKUP(D452,products!$A$1:$A$49,products!$D$1:$D$49,,0)</f>
        <v>0.2</v>
      </c>
      <c r="L452" s="7">
        <f>_xlfn.XLOOKUP(D452,products!$A$1:$A$49,products!$E$1:$E$49,,0)</f>
        <v>4.7549999999999999</v>
      </c>
      <c r="M452" s="8">
        <f t="shared" si="21"/>
        <v>23.774999999999999</v>
      </c>
      <c r="N452" t="str">
        <f t="shared" si="22"/>
        <v>Libero</v>
      </c>
      <c r="O452" t="str">
        <f t="shared" si="23"/>
        <v>Light</v>
      </c>
      <c r="P452" t="str">
        <f>_xlfn.XLOOKUP(C452,customers!$A$1:$A$1001,customers!$I$1:$I$1001,,0)</f>
        <v>No</v>
      </c>
    </row>
    <row r="453" spans="1:16" x14ac:dyDescent="0.35">
      <c r="A453" s="2" t="s">
        <v>3035</v>
      </c>
      <c r="B453" s="9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 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 s="6">
        <f>_xlfn.XLOOKUP(D453,products!$A$1:$A$49,products!$D$1:$D$49,,0)</f>
        <v>2.5</v>
      </c>
      <c r="L453" s="7">
        <f>_xlfn.XLOOKUP(D453,products!$A$1:$A$49,products!$E$1:$E$49,,0)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_xlfn.XLOOKUP(C453,customers!$A$1:$A$1001,customers!$I$1:$I$1001,,0)</f>
        <v>Yes</v>
      </c>
    </row>
    <row r="454" spans="1:16" x14ac:dyDescent="0.35">
      <c r="A454" s="2" t="s">
        <v>3041</v>
      </c>
      <c r="B454" s="9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 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 s="6">
        <f>_xlfn.XLOOKUP(D454,products!$A$1:$A$49,products!$D$1:$D$49,,0)</f>
        <v>0.2</v>
      </c>
      <c r="L454" s="7">
        <f>_xlfn.XLOOKUP(D454,products!$A$1:$A$49,products!$E$1:$E$49,,0)</f>
        <v>3.8849999999999998</v>
      </c>
      <c r="M454" s="8">
        <f t="shared" si="21"/>
        <v>11.654999999999999</v>
      </c>
      <c r="N454" t="str">
        <f t="shared" si="22"/>
        <v>Arabic</v>
      </c>
      <c r="O454" t="str">
        <f t="shared" si="23"/>
        <v>Light</v>
      </c>
      <c r="P454" t="str">
        <f>_xlfn.XLOOKUP(C454,customers!$A$1:$A$1001,customers!$I$1:$I$1001,,0)</f>
        <v>No</v>
      </c>
    </row>
    <row r="455" spans="1:16" x14ac:dyDescent="0.35">
      <c r="A455" s="2" t="s">
        <v>3047</v>
      </c>
      <c r="B455" s="9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 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 s="6">
        <f>_xlfn.XLOOKUP(D455,products!$A$1:$A$49,products!$D$1:$D$49,,0)</f>
        <v>0.5</v>
      </c>
      <c r="L455" s="7">
        <f>_xlfn.XLOOKUP(D455,products!$A$1:$A$49,products!$E$1:$E$49,,0)</f>
        <v>9.51</v>
      </c>
      <c r="M455" s="8">
        <f t="shared" si="21"/>
        <v>38.04</v>
      </c>
      <c r="N455" t="str">
        <f t="shared" si="22"/>
        <v>Libero</v>
      </c>
      <c r="O455" t="str">
        <f t="shared" si="23"/>
        <v>Light</v>
      </c>
      <c r="P455" t="str">
        <f>_xlfn.XLOOKUP(C455,customers!$A$1:$A$1001,customers!$I$1:$I$1001,,0)</f>
        <v>No</v>
      </c>
    </row>
    <row r="456" spans="1:16" x14ac:dyDescent="0.35">
      <c r="A456" s="2" t="s">
        <v>3053</v>
      </c>
      <c r="B456" s="9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 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 s="6">
        <f>_xlfn.XLOOKUP(D456,products!$A$1:$A$49,products!$D$1:$D$49,,0)</f>
        <v>2.5</v>
      </c>
      <c r="L456" s="7">
        <f>_xlfn.XLOOKUP(D456,products!$A$1:$A$49,products!$E$1:$E$49,,0)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_xlfn.XLOOKUP(C456,customers!$A$1:$A$1001,customers!$I$1:$I$1001,,0)</f>
        <v>Yes</v>
      </c>
    </row>
    <row r="457" spans="1:16" x14ac:dyDescent="0.35">
      <c r="A457" s="2" t="s">
        <v>3058</v>
      </c>
      <c r="B457" s="9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 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 s="6">
        <f>_xlfn.XLOOKUP(D457,products!$A$1:$A$49,products!$D$1:$D$49,,0)</f>
        <v>0.2</v>
      </c>
      <c r="L457" s="7">
        <f>_xlfn.XLOOKUP(D457,products!$A$1:$A$49,products!$E$1:$E$49,,0)</f>
        <v>4.7549999999999999</v>
      </c>
      <c r="M457" s="8">
        <f t="shared" si="21"/>
        <v>9.51</v>
      </c>
      <c r="N457" t="str">
        <f t="shared" si="22"/>
        <v>Libero</v>
      </c>
      <c r="O457" t="str">
        <f t="shared" si="23"/>
        <v>Light</v>
      </c>
      <c r="P457" t="str">
        <f>_xlfn.XLOOKUP(C457,customers!$A$1:$A$1001,customers!$I$1:$I$1001,,0)</f>
        <v>Yes</v>
      </c>
    </row>
    <row r="458" spans="1:16" x14ac:dyDescent="0.35">
      <c r="A458" s="2" t="s">
        <v>3064</v>
      </c>
      <c r="B458" s="9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 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 s="6">
        <f>_xlfn.XLOOKUP(D458,products!$A$1:$A$49,products!$D$1:$D$49,,0)</f>
        <v>2.5</v>
      </c>
      <c r="L458" s="7">
        <f>_xlfn.XLOOKUP(D458,products!$A$1:$A$49,products!$E$1:$E$49,,0)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_xlfn.XLOOKUP(C458,customers!$A$1:$A$1001,customers!$I$1:$I$1001,,0)</f>
        <v>No</v>
      </c>
    </row>
    <row r="459" spans="1:16" x14ac:dyDescent="0.35">
      <c r="A459" s="2" t="s">
        <v>3070</v>
      </c>
      <c r="B459" s="9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 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 s="6">
        <f>_xlfn.XLOOKUP(D459,products!$A$1:$A$49,products!$D$1:$D$49,,0)</f>
        <v>0.5</v>
      </c>
      <c r="L459" s="7">
        <f>_xlfn.XLOOKUP(D459,products!$A$1:$A$49,products!$E$1:$E$49,,0)</f>
        <v>9.51</v>
      </c>
      <c r="M459" s="8">
        <f t="shared" si="21"/>
        <v>47.55</v>
      </c>
      <c r="N459" t="str">
        <f t="shared" si="22"/>
        <v>Libero</v>
      </c>
      <c r="O459" t="str">
        <f t="shared" si="23"/>
        <v>Light</v>
      </c>
      <c r="P459" t="str">
        <f>_xlfn.XLOOKUP(C459,customers!$A$1:$A$1001,customers!$I$1:$I$1001,,0)</f>
        <v>No</v>
      </c>
    </row>
    <row r="460" spans="1:16" x14ac:dyDescent="0.35">
      <c r="A460" s="2" t="s">
        <v>3076</v>
      </c>
      <c r="B460" s="9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 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 s="6">
        <f>_xlfn.XLOOKUP(D460,products!$A$1:$A$49,products!$D$1:$D$49,,0)</f>
        <v>1</v>
      </c>
      <c r="L460" s="7">
        <f>_xlfn.XLOOKUP(D460,products!$A$1:$A$49,products!$E$1:$E$49,,0)</f>
        <v>11.25</v>
      </c>
      <c r="M460" s="8">
        <f t="shared" si="21"/>
        <v>45</v>
      </c>
      <c r="N460" t="str">
        <f t="shared" si="22"/>
        <v>Arabic</v>
      </c>
      <c r="O460" t="str">
        <f t="shared" si="23"/>
        <v>Medium</v>
      </c>
      <c r="P460" t="str">
        <f>_xlfn.XLOOKUP(C460,customers!$A$1:$A$1001,customers!$I$1:$I$1001,,0)</f>
        <v>No</v>
      </c>
    </row>
    <row r="461" spans="1:16" x14ac:dyDescent="0.35">
      <c r="A461" s="2" t="s">
        <v>3082</v>
      </c>
      <c r="B461" s="9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 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 s="6">
        <f>_xlfn.XLOOKUP(D461,products!$A$1:$A$49,products!$D$1:$D$49,,0)</f>
        <v>0.2</v>
      </c>
      <c r="L461" s="7">
        <f>_xlfn.XLOOKUP(D461,products!$A$1:$A$49,products!$E$1:$E$49,,0)</f>
        <v>4.7549999999999999</v>
      </c>
      <c r="M461" s="8">
        <f t="shared" si="21"/>
        <v>23.774999999999999</v>
      </c>
      <c r="N461" t="str">
        <f t="shared" si="22"/>
        <v>Libero</v>
      </c>
      <c r="O461" t="str">
        <f t="shared" si="23"/>
        <v>Light</v>
      </c>
      <c r="P461" t="str">
        <f>_xlfn.XLOOKUP(C461,customers!$A$1:$A$1001,customers!$I$1:$I$1001,,0)</f>
        <v>No</v>
      </c>
    </row>
    <row r="462" spans="1:16" x14ac:dyDescent="0.35">
      <c r="A462" s="2" t="s">
        <v>3088</v>
      </c>
      <c r="B462" s="9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 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 s="6">
        <f>_xlfn.XLOOKUP(D462,products!$A$1:$A$49,products!$D$1:$D$49,,0)</f>
        <v>0.5</v>
      </c>
      <c r="L462" s="7">
        <f>_xlfn.XLOOKUP(D462,products!$A$1:$A$49,products!$E$1:$E$49,,0)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_xlfn.XLOOKUP(C462,customers!$A$1:$A$1001,customers!$I$1:$I$1001,,0)</f>
        <v>Yes</v>
      </c>
    </row>
    <row r="463" spans="1:16" x14ac:dyDescent="0.35">
      <c r="A463" s="2" t="s">
        <v>3094</v>
      </c>
      <c r="B463" s="9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 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 s="6">
        <f>_xlfn.XLOOKUP(D463,products!$A$1:$A$49,products!$D$1:$D$49,,0)</f>
        <v>0.2</v>
      </c>
      <c r="L463" s="7">
        <f>_xlfn.XLOOKUP(D463,products!$A$1:$A$49,products!$E$1:$E$49,,0)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_xlfn.XLOOKUP(C463,customers!$A$1:$A$1001,customers!$I$1:$I$1001,,0)</f>
        <v>Yes</v>
      </c>
    </row>
    <row r="464" spans="1:16" x14ac:dyDescent="0.35">
      <c r="A464" s="2" t="s">
        <v>3100</v>
      </c>
      <c r="B464" s="9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 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 s="6">
        <f>_xlfn.XLOOKUP(D464,products!$A$1:$A$49,products!$D$1:$D$49,,0)</f>
        <v>1</v>
      </c>
      <c r="L464" s="7">
        <f>_xlfn.XLOOKUP(D464,products!$A$1:$A$49,products!$E$1:$E$49,,0)</f>
        <v>9.9499999999999993</v>
      </c>
      <c r="M464" s="8">
        <f t="shared" si="21"/>
        <v>49.75</v>
      </c>
      <c r="N464" t="str">
        <f t="shared" si="22"/>
        <v>Arabic</v>
      </c>
      <c r="O464" t="str">
        <f t="shared" si="23"/>
        <v>Dark</v>
      </c>
      <c r="P464" t="str">
        <f>_xlfn.XLOOKUP(C464,customers!$A$1:$A$1001,customers!$I$1:$I$1001,,0)</f>
        <v>Yes</v>
      </c>
    </row>
    <row r="465" spans="1:16" x14ac:dyDescent="0.35">
      <c r="A465" s="2" t="s">
        <v>3106</v>
      </c>
      <c r="B465" s="9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 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 s="6">
        <f>_xlfn.XLOOKUP(D465,products!$A$1:$A$49,products!$D$1:$D$49,,0)</f>
        <v>1</v>
      </c>
      <c r="L465" s="7">
        <f>_xlfn.XLOOKUP(D465,products!$A$1:$A$49,products!$E$1:$E$49,,0)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_xlfn.XLOOKUP(C465,customers!$A$1:$A$1001,customers!$I$1:$I$1001,,0)</f>
        <v>No</v>
      </c>
    </row>
    <row r="466" spans="1:16" x14ac:dyDescent="0.35">
      <c r="A466" s="2" t="s">
        <v>3112</v>
      </c>
      <c r="B466" s="9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 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 s="6">
        <f>_xlfn.XLOOKUP(D466,products!$A$1:$A$49,products!$D$1:$D$49,,0)</f>
        <v>2.5</v>
      </c>
      <c r="L466" s="7">
        <f>_xlfn.XLOOKUP(D466,products!$A$1:$A$49,products!$E$1:$E$49,,0)</f>
        <v>29.784999999999997</v>
      </c>
      <c r="M466" s="8">
        <f t="shared" si="21"/>
        <v>119.13999999999999</v>
      </c>
      <c r="N466" t="str">
        <f t="shared" si="22"/>
        <v>Libero</v>
      </c>
      <c r="O466" t="str">
        <f t="shared" si="23"/>
        <v>Dark</v>
      </c>
      <c r="P466" t="str">
        <f>_xlfn.XLOOKUP(C466,customers!$A$1:$A$1001,customers!$I$1:$I$1001,,0)</f>
        <v>No</v>
      </c>
    </row>
    <row r="467" spans="1:16" x14ac:dyDescent="0.35">
      <c r="A467" s="2" t="s">
        <v>3118</v>
      </c>
      <c r="B467" s="9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 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 s="6">
        <f>_xlfn.XLOOKUP(D467,products!$A$1:$A$49,products!$D$1:$D$49,,0)</f>
        <v>2.5</v>
      </c>
      <c r="L467" s="7">
        <f>_xlfn.XLOOKUP(D467,products!$A$1:$A$49,products!$E$1:$E$49,,0)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_xlfn.XLOOKUP(C467,customers!$A$1:$A$1001,customers!$I$1:$I$1001,,0)</f>
        <v>Yes</v>
      </c>
    </row>
    <row r="468" spans="1:16" x14ac:dyDescent="0.35">
      <c r="A468" s="2" t="s">
        <v>3124</v>
      </c>
      <c r="B468" s="9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 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 s="6">
        <f>_xlfn.XLOOKUP(D468,products!$A$1:$A$49,products!$D$1:$D$49,,0)</f>
        <v>0.2</v>
      </c>
      <c r="L468" s="7">
        <f>_xlfn.XLOOKUP(D468,products!$A$1:$A$49,products!$E$1:$E$49,,0)</f>
        <v>2.9849999999999999</v>
      </c>
      <c r="M468" s="8">
        <f t="shared" si="21"/>
        <v>8.9550000000000001</v>
      </c>
      <c r="N468" t="str">
        <f t="shared" si="22"/>
        <v>Arabic</v>
      </c>
      <c r="O468" t="str">
        <f t="shared" si="23"/>
        <v>Dark</v>
      </c>
      <c r="P468" t="str">
        <f>_xlfn.XLOOKUP(C468,customers!$A$1:$A$1001,customers!$I$1:$I$1001,,0)</f>
        <v>Yes</v>
      </c>
    </row>
    <row r="469" spans="1:16" x14ac:dyDescent="0.35">
      <c r="A469" s="2" t="s">
        <v>3130</v>
      </c>
      <c r="B469" s="9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 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 s="6">
        <f>_xlfn.XLOOKUP(D469,products!$A$1:$A$49,products!$D$1:$D$49,,0)</f>
        <v>0.5</v>
      </c>
      <c r="L469" s="7">
        <f>_xlfn.XLOOKUP(D469,products!$A$1:$A$49,products!$E$1:$E$49,,0)</f>
        <v>5.97</v>
      </c>
      <c r="M469" s="8">
        <f t="shared" si="21"/>
        <v>5.97</v>
      </c>
      <c r="N469" t="str">
        <f t="shared" si="22"/>
        <v>Arabic</v>
      </c>
      <c r="O469" t="str">
        <f t="shared" si="23"/>
        <v>Dark</v>
      </c>
      <c r="P469" t="str">
        <f>_xlfn.XLOOKUP(C469,customers!$A$1:$A$1001,customers!$I$1:$I$1001,,0)</f>
        <v>No</v>
      </c>
    </row>
    <row r="470" spans="1:16" x14ac:dyDescent="0.35">
      <c r="A470" s="2" t="s">
        <v>3136</v>
      </c>
      <c r="B470" s="9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 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 s="6">
        <f>_xlfn.XLOOKUP(D470,products!$A$1:$A$49,products!$D$1:$D$49,,0)</f>
        <v>1</v>
      </c>
      <c r="L470" s="7">
        <f>_xlfn.XLOOKUP(D470,products!$A$1:$A$49,products!$E$1:$E$49,,0)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_xlfn.XLOOKUP(C470,customers!$A$1:$A$1001,customers!$I$1:$I$1001,,0)</f>
        <v>Yes</v>
      </c>
    </row>
    <row r="471" spans="1:16" x14ac:dyDescent="0.35">
      <c r="A471" s="2" t="s">
        <v>3141</v>
      </c>
      <c r="B471" s="9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 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 s="6">
        <f>_xlfn.XLOOKUP(D471,products!$A$1:$A$49,products!$D$1:$D$49,,0)</f>
        <v>0.2</v>
      </c>
      <c r="L471" s="7">
        <f>_xlfn.XLOOKUP(D471,products!$A$1:$A$49,products!$E$1:$E$49,,0)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_xlfn.XLOOKUP(C471,customers!$A$1:$A$1001,customers!$I$1:$I$1001,,0)</f>
        <v>Yes</v>
      </c>
    </row>
    <row r="472" spans="1:16" x14ac:dyDescent="0.35">
      <c r="A472" s="2" t="s">
        <v>3147</v>
      </c>
      <c r="B472" s="9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 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 s="6">
        <f>_xlfn.XLOOKUP(D472,products!$A$1:$A$49,products!$D$1:$D$49,,0)</f>
        <v>0.5</v>
      </c>
      <c r="L472" s="7">
        <f>_xlfn.XLOOKUP(D472,products!$A$1:$A$49,products!$E$1:$E$49,,0)</f>
        <v>6.75</v>
      </c>
      <c r="M472" s="8">
        <f t="shared" si="21"/>
        <v>6.75</v>
      </c>
      <c r="N472" t="str">
        <f t="shared" si="22"/>
        <v>Arabic</v>
      </c>
      <c r="O472" t="str">
        <f t="shared" si="23"/>
        <v>Medium</v>
      </c>
      <c r="P472" t="str">
        <f>_xlfn.XLOOKUP(C472,customers!$A$1:$A$1001,customers!$I$1:$I$1001,,0)</f>
        <v>Yes</v>
      </c>
    </row>
    <row r="473" spans="1:16" x14ac:dyDescent="0.35">
      <c r="A473" s="2" t="s">
        <v>3153</v>
      </c>
      <c r="B473" s="9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 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 s="6">
        <f>_xlfn.XLOOKUP(D473,products!$A$1:$A$49,products!$D$1:$D$49,,0)</f>
        <v>2.5</v>
      </c>
      <c r="L473" s="7">
        <f>_xlfn.XLOOKUP(D473,products!$A$1:$A$49,products!$E$1:$E$49,,0)</f>
        <v>33.464999999999996</v>
      </c>
      <c r="M473" s="8">
        <f t="shared" si="21"/>
        <v>133.85999999999999</v>
      </c>
      <c r="N473" t="str">
        <f t="shared" si="22"/>
        <v>Libero</v>
      </c>
      <c r="O473" t="str">
        <f t="shared" si="23"/>
        <v>Medium</v>
      </c>
      <c r="P473" t="str">
        <f>_xlfn.XLOOKUP(C473,customers!$A$1:$A$1001,customers!$I$1:$I$1001,,0)</f>
        <v>Yes</v>
      </c>
    </row>
    <row r="474" spans="1:16" x14ac:dyDescent="0.35">
      <c r="A474" s="2" t="s">
        <v>3158</v>
      </c>
      <c r="B474" s="9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 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 s="6">
        <f>_xlfn.XLOOKUP(D474,products!$A$1:$A$49,products!$D$1:$D$49,,0)</f>
        <v>0.2</v>
      </c>
      <c r="L474" s="7">
        <f>_xlfn.XLOOKUP(D474,products!$A$1:$A$49,products!$E$1:$E$49,,0)</f>
        <v>2.9849999999999999</v>
      </c>
      <c r="M474" s="8">
        <f t="shared" si="21"/>
        <v>5.97</v>
      </c>
      <c r="N474" t="str">
        <f t="shared" si="22"/>
        <v>Arabic</v>
      </c>
      <c r="O474" t="str">
        <f t="shared" si="23"/>
        <v>Dark</v>
      </c>
      <c r="P474" t="str">
        <f>_xlfn.XLOOKUP(C474,customers!$A$1:$A$1001,customers!$I$1:$I$1001,,0)</f>
        <v>No</v>
      </c>
    </row>
    <row r="475" spans="1:16" x14ac:dyDescent="0.35">
      <c r="A475" s="2" t="s">
        <v>3164</v>
      </c>
      <c r="B475" s="9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 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 s="6">
        <f>_xlfn.XLOOKUP(D475,products!$A$1:$A$49,products!$D$1:$D$49,,0)</f>
        <v>1</v>
      </c>
      <c r="L475" s="7">
        <f>_xlfn.XLOOKUP(D475,products!$A$1:$A$49,products!$E$1:$E$49,,0)</f>
        <v>12.95</v>
      </c>
      <c r="M475" s="8">
        <f t="shared" si="21"/>
        <v>25.9</v>
      </c>
      <c r="N475" t="str">
        <f t="shared" si="22"/>
        <v>Arabic</v>
      </c>
      <c r="O475" t="str">
        <f t="shared" si="23"/>
        <v>Light</v>
      </c>
      <c r="P475" t="str">
        <f>_xlfn.XLOOKUP(C475,customers!$A$1:$A$1001,customers!$I$1:$I$1001,,0)</f>
        <v>No</v>
      </c>
    </row>
    <row r="476" spans="1:16" x14ac:dyDescent="0.35">
      <c r="A476" s="2" t="s">
        <v>3170</v>
      </c>
      <c r="B476" s="9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 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 s="6">
        <f>_xlfn.XLOOKUP(D476,products!$A$1:$A$49,products!$D$1:$D$49,,0)</f>
        <v>2.5</v>
      </c>
      <c r="L476" s="7">
        <f>_xlfn.XLOOKUP(D476,products!$A$1:$A$49,products!$E$1:$E$49,,0)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_xlfn.XLOOKUP(C476,customers!$A$1:$A$1001,customers!$I$1:$I$1001,,0)</f>
        <v>Yes</v>
      </c>
    </row>
    <row r="477" spans="1:16" x14ac:dyDescent="0.35">
      <c r="A477" s="2" t="s">
        <v>3176</v>
      </c>
      <c r="B477" s="9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 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 s="6">
        <f>_xlfn.XLOOKUP(D477,products!$A$1:$A$49,products!$D$1:$D$49,,0)</f>
        <v>0.2</v>
      </c>
      <c r="L477" s="7">
        <f>_xlfn.XLOOKUP(D477,products!$A$1:$A$49,products!$E$1:$E$49,,0)</f>
        <v>4.3650000000000002</v>
      </c>
      <c r="M477" s="8">
        <f t="shared" si="21"/>
        <v>8.73</v>
      </c>
      <c r="N477" t="str">
        <f t="shared" si="22"/>
        <v>Libero</v>
      </c>
      <c r="O477" t="str">
        <f t="shared" si="23"/>
        <v>Medium</v>
      </c>
      <c r="P477" t="str">
        <f>_xlfn.XLOOKUP(C477,customers!$A$1:$A$1001,customers!$I$1:$I$1001,,0)</f>
        <v>No</v>
      </c>
    </row>
    <row r="478" spans="1:16" x14ac:dyDescent="0.35">
      <c r="A478" s="2" t="s">
        <v>3181</v>
      </c>
      <c r="B478" s="9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 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 s="6">
        <f>_xlfn.XLOOKUP(D478,products!$A$1:$A$49,products!$D$1:$D$49,,0)</f>
        <v>0.2</v>
      </c>
      <c r="L478" s="7">
        <f>_xlfn.XLOOKUP(D478,products!$A$1:$A$49,products!$E$1:$E$49,,0)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_xlfn.XLOOKUP(C478,customers!$A$1:$A$1001,customers!$I$1:$I$1001,,0)</f>
        <v>Yes</v>
      </c>
    </row>
    <row r="479" spans="1:16" x14ac:dyDescent="0.35">
      <c r="A479" s="2" t="s">
        <v>3187</v>
      </c>
      <c r="B479" s="9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 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 s="6">
        <f>_xlfn.XLOOKUP(D479,products!$A$1:$A$49,products!$D$1:$D$49,,0)</f>
        <v>0.2</v>
      </c>
      <c r="L479" s="7">
        <f>_xlfn.XLOOKUP(D479,products!$A$1:$A$49,products!$E$1:$E$49,,0)</f>
        <v>4.3650000000000002</v>
      </c>
      <c r="M479" s="8">
        <f t="shared" si="21"/>
        <v>26.19</v>
      </c>
      <c r="N479" t="str">
        <f t="shared" si="22"/>
        <v>Libero</v>
      </c>
      <c r="O479" t="str">
        <f t="shared" si="23"/>
        <v>Medium</v>
      </c>
      <c r="P479" t="str">
        <f>_xlfn.XLOOKUP(C479,customers!$A$1:$A$1001,customers!$I$1:$I$1001,,0)</f>
        <v>No</v>
      </c>
    </row>
    <row r="480" spans="1:16" x14ac:dyDescent="0.35">
      <c r="A480" s="2" t="s">
        <v>3193</v>
      </c>
      <c r="B480" s="9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 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 s="6">
        <f>_xlfn.XLOOKUP(D480,products!$A$1:$A$49,products!$D$1:$D$49,,0)</f>
        <v>1</v>
      </c>
      <c r="L480" s="7">
        <f>_xlfn.XLOOKUP(D480,products!$A$1:$A$49,products!$E$1:$E$49,,0)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_xlfn.XLOOKUP(C480,customers!$A$1:$A$1001,customers!$I$1:$I$1001,,0)</f>
        <v>Yes</v>
      </c>
    </row>
    <row r="481" spans="1:16" x14ac:dyDescent="0.35">
      <c r="A481" s="2" t="s">
        <v>3193</v>
      </c>
      <c r="B481" s="9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 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 s="6">
        <f>_xlfn.XLOOKUP(D481,products!$A$1:$A$49,products!$D$1:$D$49,,0)</f>
        <v>2.5</v>
      </c>
      <c r="L481" s="7">
        <f>_xlfn.XLOOKUP(D481,products!$A$1:$A$49,products!$E$1:$E$49,,0)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_xlfn.XLOOKUP(C481,customers!$A$1:$A$1001,customers!$I$1:$I$1001,,0)</f>
        <v>Yes</v>
      </c>
    </row>
    <row r="482" spans="1:16" x14ac:dyDescent="0.35">
      <c r="A482" s="2" t="s">
        <v>3193</v>
      </c>
      <c r="B482" s="9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 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 s="6">
        <f>_xlfn.XLOOKUP(D482,products!$A$1:$A$49,products!$D$1:$D$49,,0)</f>
        <v>0.2</v>
      </c>
      <c r="L482" s="7">
        <f>_xlfn.XLOOKUP(D482,products!$A$1:$A$49,products!$E$1:$E$49,,0)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_xlfn.XLOOKUP(C482,customers!$A$1:$A$1001,customers!$I$1:$I$1001,,0)</f>
        <v>Yes</v>
      </c>
    </row>
    <row r="483" spans="1:16" x14ac:dyDescent="0.35">
      <c r="A483" s="2" t="s">
        <v>3208</v>
      </c>
      <c r="B483" s="9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 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 s="6">
        <f>_xlfn.XLOOKUP(D483,products!$A$1:$A$49,products!$D$1:$D$49,,0)</f>
        <v>1</v>
      </c>
      <c r="L483" s="7">
        <f>_xlfn.XLOOKUP(D483,products!$A$1:$A$49,products!$E$1:$E$49,,0)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_xlfn.XLOOKUP(C483,customers!$A$1:$A$1001,customers!$I$1:$I$1001,,0)</f>
        <v>No</v>
      </c>
    </row>
    <row r="484" spans="1:16" x14ac:dyDescent="0.35">
      <c r="A484" s="2" t="s">
        <v>3214</v>
      </c>
      <c r="B484" s="9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 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 s="6">
        <f>_xlfn.XLOOKUP(D484,products!$A$1:$A$49,products!$D$1:$D$49,,0)</f>
        <v>2.5</v>
      </c>
      <c r="L484" s="7">
        <f>_xlfn.XLOOKUP(D484,products!$A$1:$A$49,products!$E$1:$E$49,,0)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_xlfn.XLOOKUP(C484,customers!$A$1:$A$1001,customers!$I$1:$I$1001,,0)</f>
        <v>Yes</v>
      </c>
    </row>
    <row r="485" spans="1:16" x14ac:dyDescent="0.35">
      <c r="A485" s="2" t="s">
        <v>3220</v>
      </c>
      <c r="B485" s="9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 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 s="6">
        <f>_xlfn.XLOOKUP(D485,products!$A$1:$A$49,products!$D$1:$D$49,,0)</f>
        <v>2.5</v>
      </c>
      <c r="L485" s="7">
        <f>_xlfn.XLOOKUP(D485,products!$A$1:$A$49,products!$E$1:$E$49,,0)</f>
        <v>29.784999999999997</v>
      </c>
      <c r="M485" s="8">
        <f t="shared" si="21"/>
        <v>59.569999999999993</v>
      </c>
      <c r="N485" t="str">
        <f t="shared" si="22"/>
        <v>Libero</v>
      </c>
      <c r="O485" t="str">
        <f t="shared" si="23"/>
        <v>Dark</v>
      </c>
      <c r="P485" t="str">
        <f>_xlfn.XLOOKUP(C485,customers!$A$1:$A$1001,customers!$I$1:$I$1001,,0)</f>
        <v>Yes</v>
      </c>
    </row>
    <row r="486" spans="1:16" x14ac:dyDescent="0.35">
      <c r="A486" s="2" t="s">
        <v>3225</v>
      </c>
      <c r="B486" s="9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 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 s="6">
        <f>_xlfn.XLOOKUP(D486,products!$A$1:$A$49,products!$D$1:$D$49,,0)</f>
        <v>0.5</v>
      </c>
      <c r="L486" s="7">
        <f>_xlfn.XLOOKUP(D486,products!$A$1:$A$49,products!$E$1:$E$49,,0)</f>
        <v>9.51</v>
      </c>
      <c r="M486" s="8">
        <f t="shared" si="21"/>
        <v>57.06</v>
      </c>
      <c r="N486" t="str">
        <f t="shared" si="22"/>
        <v>Libero</v>
      </c>
      <c r="O486" t="str">
        <f t="shared" si="23"/>
        <v>Light</v>
      </c>
      <c r="P486" t="str">
        <f>_xlfn.XLOOKUP(C486,customers!$A$1:$A$1001,customers!$I$1:$I$1001,,0)</f>
        <v>No</v>
      </c>
    </row>
    <row r="487" spans="1:16" x14ac:dyDescent="0.35">
      <c r="A487" s="2" t="s">
        <v>3230</v>
      </c>
      <c r="B487" s="9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 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 s="6">
        <f>_xlfn.XLOOKUP(D487,products!$A$1:$A$49,products!$D$1:$D$49,,0)</f>
        <v>0.2</v>
      </c>
      <c r="L487" s="7">
        <f>_xlfn.XLOOKUP(D487,products!$A$1:$A$49,products!$E$1:$E$49,,0)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_xlfn.XLOOKUP(C487,customers!$A$1:$A$1001,customers!$I$1:$I$1001,,0)</f>
        <v>Yes</v>
      </c>
    </row>
    <row r="488" spans="1:16" x14ac:dyDescent="0.35">
      <c r="A488" s="2" t="s">
        <v>3236</v>
      </c>
      <c r="B488" s="9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 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 s="6">
        <f>_xlfn.XLOOKUP(D488,products!$A$1:$A$49,products!$D$1:$D$49,,0)</f>
        <v>0.5</v>
      </c>
      <c r="L488" s="7">
        <f>_xlfn.XLOOKUP(D488,products!$A$1:$A$49,products!$E$1:$E$49,,0)</f>
        <v>8.73</v>
      </c>
      <c r="M488" s="8">
        <f t="shared" si="21"/>
        <v>52.38</v>
      </c>
      <c r="N488" t="str">
        <f t="shared" si="22"/>
        <v>Libero</v>
      </c>
      <c r="O488" t="str">
        <f t="shared" si="23"/>
        <v>Medium</v>
      </c>
      <c r="P488" t="str">
        <f>_xlfn.XLOOKUP(C488,customers!$A$1:$A$1001,customers!$I$1:$I$1001,,0)</f>
        <v>Yes</v>
      </c>
    </row>
    <row r="489" spans="1:16" x14ac:dyDescent="0.35">
      <c r="A489" s="2" t="s">
        <v>3242</v>
      </c>
      <c r="B489" s="9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 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 s="6">
        <f>_xlfn.XLOOKUP(D489,products!$A$1:$A$49,products!$D$1:$D$49,,0)</f>
        <v>1</v>
      </c>
      <c r="L489" s="7">
        <f>_xlfn.XLOOKUP(D489,products!$A$1:$A$49,products!$E$1:$E$49,,0)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_xlfn.XLOOKUP(C489,customers!$A$1:$A$1001,customers!$I$1:$I$1001,,0)</f>
        <v>No</v>
      </c>
    </row>
    <row r="490" spans="1:16" x14ac:dyDescent="0.35">
      <c r="A490" s="2" t="s">
        <v>3248</v>
      </c>
      <c r="B490" s="9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 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 s="6">
        <f>_xlfn.XLOOKUP(D490,products!$A$1:$A$49,products!$D$1:$D$49,,0)</f>
        <v>0.2</v>
      </c>
      <c r="L490" s="7">
        <f>_xlfn.XLOOKUP(D490,products!$A$1:$A$49,products!$E$1:$E$49,,0)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_xlfn.XLOOKUP(C490,customers!$A$1:$A$1001,customers!$I$1:$I$1001,,0)</f>
        <v>Yes</v>
      </c>
    </row>
    <row r="491" spans="1:16" x14ac:dyDescent="0.35">
      <c r="A491" s="2" t="s">
        <v>3254</v>
      </c>
      <c r="B491" s="9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 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 s="6">
        <f>_xlfn.XLOOKUP(D491,products!$A$1:$A$49,products!$D$1:$D$49,,0)</f>
        <v>1</v>
      </c>
      <c r="L491" s="7">
        <f>_xlfn.XLOOKUP(D491,products!$A$1:$A$49,products!$E$1:$E$49,,0)</f>
        <v>15.85</v>
      </c>
      <c r="M491" s="8">
        <f t="shared" si="21"/>
        <v>95.1</v>
      </c>
      <c r="N491" t="str">
        <f t="shared" si="22"/>
        <v>Libero</v>
      </c>
      <c r="O491" t="str">
        <f t="shared" si="23"/>
        <v>Light</v>
      </c>
      <c r="P491" t="str">
        <f>_xlfn.XLOOKUP(C491,customers!$A$1:$A$1001,customers!$I$1:$I$1001,,0)</f>
        <v>No</v>
      </c>
    </row>
    <row r="492" spans="1:16" x14ac:dyDescent="0.35">
      <c r="A492" s="2" t="s">
        <v>3260</v>
      </c>
      <c r="B492" s="9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 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 s="6">
        <f>_xlfn.XLOOKUP(D492,products!$A$1:$A$49,products!$D$1:$D$49,,0)</f>
        <v>0.5</v>
      </c>
      <c r="L492" s="7">
        <f>_xlfn.XLOOKUP(D492,products!$A$1:$A$49,products!$E$1:$E$49,,0)</f>
        <v>7.77</v>
      </c>
      <c r="M492" s="8">
        <f t="shared" si="21"/>
        <v>15.54</v>
      </c>
      <c r="N492" t="str">
        <f t="shared" si="22"/>
        <v>Libero</v>
      </c>
      <c r="O492" t="str">
        <f t="shared" si="23"/>
        <v>Dark</v>
      </c>
      <c r="P492" t="str">
        <f>_xlfn.XLOOKUP(C492,customers!$A$1:$A$1001,customers!$I$1:$I$1001,,0)</f>
        <v>No</v>
      </c>
    </row>
    <row r="493" spans="1:16" x14ac:dyDescent="0.35">
      <c r="A493" s="2" t="s">
        <v>3266</v>
      </c>
      <c r="B493" s="9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 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 s="6">
        <f>_xlfn.XLOOKUP(D493,products!$A$1:$A$49,products!$D$1:$D$49,,0)</f>
        <v>0.2</v>
      </c>
      <c r="L493" s="7">
        <f>_xlfn.XLOOKUP(D493,products!$A$1:$A$49,products!$E$1:$E$49,,0)</f>
        <v>3.8849999999999998</v>
      </c>
      <c r="M493" s="8">
        <f t="shared" si="21"/>
        <v>23.31</v>
      </c>
      <c r="N493" t="str">
        <f t="shared" si="22"/>
        <v>Libero</v>
      </c>
      <c r="O493" t="str">
        <f t="shared" si="23"/>
        <v>Dark</v>
      </c>
      <c r="P493" t="str">
        <f>_xlfn.XLOOKUP(C493,customers!$A$1:$A$1001,customers!$I$1:$I$1001,,0)</f>
        <v>No</v>
      </c>
    </row>
    <row r="494" spans="1:16" x14ac:dyDescent="0.35">
      <c r="A494" s="2" t="s">
        <v>3271</v>
      </c>
      <c r="B494" s="9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 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 s="6">
        <f>_xlfn.XLOOKUP(D494,products!$A$1:$A$49,products!$D$1:$D$49,,0)</f>
        <v>0.2</v>
      </c>
      <c r="L494" s="7">
        <f>_xlfn.XLOOKUP(D494,products!$A$1:$A$49,products!$E$1:$E$49,,0)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_xlfn.XLOOKUP(C494,customers!$A$1:$A$1001,customers!$I$1:$I$1001,,0)</f>
        <v>Yes</v>
      </c>
    </row>
    <row r="495" spans="1:16" x14ac:dyDescent="0.35">
      <c r="A495" s="2" t="s">
        <v>3277</v>
      </c>
      <c r="B495" s="9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 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 s="6">
        <f>_xlfn.XLOOKUP(D495,products!$A$1:$A$49,products!$D$1:$D$49,,0)</f>
        <v>0.5</v>
      </c>
      <c r="L495" s="7">
        <f>_xlfn.XLOOKUP(D495,products!$A$1:$A$49,products!$E$1:$E$49,,0)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_xlfn.XLOOKUP(C495,customers!$A$1:$A$1001,customers!$I$1:$I$1001,,0)</f>
        <v>No</v>
      </c>
    </row>
    <row r="496" spans="1:16" x14ac:dyDescent="0.35">
      <c r="A496" s="2" t="s">
        <v>3283</v>
      </c>
      <c r="B496" s="9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 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 s="6">
        <f>_xlfn.XLOOKUP(D496,products!$A$1:$A$49,products!$D$1:$D$49,,0)</f>
        <v>1</v>
      </c>
      <c r="L496" s="7">
        <f>_xlfn.XLOOKUP(D496,products!$A$1:$A$49,products!$E$1:$E$49,,0)</f>
        <v>15.85</v>
      </c>
      <c r="M496" s="8">
        <f t="shared" si="21"/>
        <v>31.7</v>
      </c>
      <c r="N496" t="str">
        <f t="shared" si="22"/>
        <v>Libero</v>
      </c>
      <c r="O496" t="str">
        <f t="shared" si="23"/>
        <v>Light</v>
      </c>
      <c r="P496" t="str">
        <f>_xlfn.XLOOKUP(C496,customers!$A$1:$A$1001,customers!$I$1:$I$1001,,0)</f>
        <v>No</v>
      </c>
    </row>
    <row r="497" spans="1:16" x14ac:dyDescent="0.35">
      <c r="A497" s="2" t="s">
        <v>3289</v>
      </c>
      <c r="B497" s="9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 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 s="6">
        <f>_xlfn.XLOOKUP(D497,products!$A$1:$A$49,products!$D$1:$D$49,,0)</f>
        <v>1</v>
      </c>
      <c r="L497" s="7">
        <f>_xlfn.XLOOKUP(D497,products!$A$1:$A$49,products!$E$1:$E$49,,0)</f>
        <v>15.85</v>
      </c>
      <c r="M497" s="8">
        <f t="shared" si="21"/>
        <v>79.25</v>
      </c>
      <c r="N497" t="str">
        <f t="shared" si="22"/>
        <v>Libero</v>
      </c>
      <c r="O497" t="str">
        <f t="shared" si="23"/>
        <v>Light</v>
      </c>
      <c r="P497" t="str">
        <f>_xlfn.XLOOKUP(C497,customers!$A$1:$A$1001,customers!$I$1:$I$1001,,0)</f>
        <v>Yes</v>
      </c>
    </row>
    <row r="498" spans="1:16" x14ac:dyDescent="0.35">
      <c r="A498" s="2" t="s">
        <v>3294</v>
      </c>
      <c r="B498" s="9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 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 s="6">
        <f>_xlfn.XLOOKUP(D498,products!$A$1:$A$49,products!$D$1:$D$49,,0)</f>
        <v>0.2</v>
      </c>
      <c r="L498" s="7">
        <f>_xlfn.XLOOKUP(D498,products!$A$1:$A$49,products!$E$1:$E$49,,0)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_xlfn.XLOOKUP(C498,customers!$A$1:$A$1001,customers!$I$1:$I$1001,,0)</f>
        <v>No</v>
      </c>
    </row>
    <row r="499" spans="1:16" x14ac:dyDescent="0.35">
      <c r="A499" s="2" t="s">
        <v>3300</v>
      </c>
      <c r="B499" s="9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 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 s="6">
        <f>_xlfn.XLOOKUP(D499,products!$A$1:$A$49,products!$D$1:$D$49,,0)</f>
        <v>1</v>
      </c>
      <c r="L499" s="7">
        <f>_xlfn.XLOOKUP(D499,products!$A$1:$A$49,products!$E$1:$E$49,,0)</f>
        <v>9.9499999999999993</v>
      </c>
      <c r="M499" s="8">
        <f t="shared" si="21"/>
        <v>39.799999999999997</v>
      </c>
      <c r="N499" t="str">
        <f t="shared" si="22"/>
        <v>Arabic</v>
      </c>
      <c r="O499" t="str">
        <f t="shared" si="23"/>
        <v>Dark</v>
      </c>
      <c r="P499" t="str">
        <f>_xlfn.XLOOKUP(C499,customers!$A$1:$A$1001,customers!$I$1:$I$1001,,0)</f>
        <v>No</v>
      </c>
    </row>
    <row r="500" spans="1:16" x14ac:dyDescent="0.35">
      <c r="A500" s="2" t="s">
        <v>3307</v>
      </c>
      <c r="B500" s="9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 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 s="6">
        <f>_xlfn.XLOOKUP(D500,products!$A$1:$A$49,products!$D$1:$D$49,,0)</f>
        <v>1</v>
      </c>
      <c r="L500" s="7">
        <f>_xlfn.XLOOKUP(D500,products!$A$1:$A$49,products!$E$1:$E$49,,0)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_xlfn.XLOOKUP(C500,customers!$A$1:$A$1001,customers!$I$1:$I$1001,,0)</f>
        <v>Yes</v>
      </c>
    </row>
    <row r="501" spans="1:16" x14ac:dyDescent="0.35">
      <c r="A501" s="2" t="s">
        <v>3313</v>
      </c>
      <c r="B501" s="9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 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 s="6">
        <f>_xlfn.XLOOKUP(D501,products!$A$1:$A$49,products!$D$1:$D$49,,0)</f>
        <v>0.2</v>
      </c>
      <c r="L501" s="7">
        <f>_xlfn.XLOOKUP(D501,products!$A$1:$A$49,products!$E$1:$E$49,,0)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_xlfn.XLOOKUP(C501,customers!$A$1:$A$1001,customers!$I$1:$I$1001,,0)</f>
        <v>Yes</v>
      </c>
    </row>
    <row r="502" spans="1:16" x14ac:dyDescent="0.35">
      <c r="A502" s="2" t="s">
        <v>3318</v>
      </c>
      <c r="B502" s="9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 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 s="6">
        <f>_xlfn.XLOOKUP(D502,products!$A$1:$A$49,products!$D$1:$D$49,,0)</f>
        <v>1</v>
      </c>
      <c r="L502" s="7">
        <f>_xlfn.XLOOKUP(D502,products!$A$1:$A$49,products!$E$1:$E$49,,0)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_xlfn.XLOOKUP(C502,customers!$A$1:$A$1001,customers!$I$1:$I$1001,,0)</f>
        <v>No</v>
      </c>
    </row>
    <row r="503" spans="1:16" x14ac:dyDescent="0.35">
      <c r="A503" s="2" t="s">
        <v>3323</v>
      </c>
      <c r="B503" s="9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 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 s="6">
        <f>_xlfn.XLOOKUP(D503,products!$A$1:$A$49,products!$D$1:$D$49,,0)</f>
        <v>0.2</v>
      </c>
      <c r="L503" s="7">
        <f>_xlfn.XLOOKUP(D503,products!$A$1:$A$49,products!$E$1:$E$49,,0)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_xlfn.XLOOKUP(C503,customers!$A$1:$A$1001,customers!$I$1:$I$1001,,0)</f>
        <v>No</v>
      </c>
    </row>
    <row r="504" spans="1:16" x14ac:dyDescent="0.35">
      <c r="A504" s="2" t="s">
        <v>3323</v>
      </c>
      <c r="B504" s="9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 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 s="6">
        <f>_xlfn.XLOOKUP(D504,products!$A$1:$A$49,products!$D$1:$D$49,,0)</f>
        <v>0.2</v>
      </c>
      <c r="L504" s="7">
        <f>_xlfn.XLOOKUP(D504,products!$A$1:$A$49,products!$E$1:$E$49,,0)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_xlfn.XLOOKUP(C504,customers!$A$1:$A$1001,customers!$I$1:$I$1001,,0)</f>
        <v>No</v>
      </c>
    </row>
    <row r="505" spans="1:16" x14ac:dyDescent="0.35">
      <c r="A505" s="2" t="s">
        <v>3323</v>
      </c>
      <c r="B505" s="9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 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 s="6">
        <f>_xlfn.XLOOKUP(D505,products!$A$1:$A$49,products!$D$1:$D$49,,0)</f>
        <v>1</v>
      </c>
      <c r="L505" s="7">
        <f>_xlfn.XLOOKUP(D505,products!$A$1:$A$49,products!$E$1:$E$49,,0)</f>
        <v>12.95</v>
      </c>
      <c r="M505" s="8">
        <f t="shared" si="21"/>
        <v>51.8</v>
      </c>
      <c r="N505" t="str">
        <f t="shared" si="22"/>
        <v>Libero</v>
      </c>
      <c r="O505" t="str">
        <f t="shared" si="23"/>
        <v>Dark</v>
      </c>
      <c r="P505" t="str">
        <f>_xlfn.XLOOKUP(C505,customers!$A$1:$A$1001,customers!$I$1:$I$1001,,0)</f>
        <v>No</v>
      </c>
    </row>
    <row r="506" spans="1:16" x14ac:dyDescent="0.35">
      <c r="A506" s="2" t="s">
        <v>3323</v>
      </c>
      <c r="B506" s="9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 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 s="6">
        <f>_xlfn.XLOOKUP(D506,products!$A$1:$A$49,products!$D$1:$D$49,,0)</f>
        <v>0.2</v>
      </c>
      <c r="L506" s="7">
        <f>_xlfn.XLOOKUP(D506,products!$A$1:$A$49,products!$E$1:$E$49,,0)</f>
        <v>4.7549999999999999</v>
      </c>
      <c r="M506" s="8">
        <f t="shared" si="21"/>
        <v>14.265000000000001</v>
      </c>
      <c r="N506" t="str">
        <f t="shared" si="22"/>
        <v>Libero</v>
      </c>
      <c r="O506" t="str">
        <f t="shared" si="23"/>
        <v>Light</v>
      </c>
      <c r="P506" t="str">
        <f>_xlfn.XLOOKUP(C506,customers!$A$1:$A$1001,customers!$I$1:$I$1001,,0)</f>
        <v>No</v>
      </c>
    </row>
    <row r="507" spans="1:16" x14ac:dyDescent="0.35">
      <c r="A507" s="2" t="s">
        <v>3343</v>
      </c>
      <c r="B507" s="9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 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 s="6">
        <f>_xlfn.XLOOKUP(D507,products!$A$1:$A$49,products!$D$1:$D$49,,0)</f>
        <v>0.2</v>
      </c>
      <c r="L507" s="7">
        <f>_xlfn.XLOOKUP(D507,products!$A$1:$A$49,products!$E$1:$E$49,,0)</f>
        <v>4.3650000000000002</v>
      </c>
      <c r="M507" s="8">
        <f t="shared" si="21"/>
        <v>26.19</v>
      </c>
      <c r="N507" t="str">
        <f t="shared" si="22"/>
        <v>Libero</v>
      </c>
      <c r="O507" t="str">
        <f t="shared" si="23"/>
        <v>Medium</v>
      </c>
      <c r="P507" t="str">
        <f>_xlfn.XLOOKUP(C507,customers!$A$1:$A$1001,customers!$I$1:$I$1001,,0)</f>
        <v>No</v>
      </c>
    </row>
    <row r="508" spans="1:16" x14ac:dyDescent="0.35">
      <c r="A508" s="2" t="s">
        <v>3349</v>
      </c>
      <c r="B508" s="9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 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 s="6">
        <f>_xlfn.XLOOKUP(D508,products!$A$1:$A$49,products!$D$1:$D$49,,0)</f>
        <v>1</v>
      </c>
      <c r="L508" s="7">
        <f>_xlfn.XLOOKUP(D508,products!$A$1:$A$49,products!$E$1:$E$49,,0)</f>
        <v>12.95</v>
      </c>
      <c r="M508" s="8">
        <f t="shared" si="21"/>
        <v>25.9</v>
      </c>
      <c r="N508" t="str">
        <f t="shared" si="22"/>
        <v>Arabic</v>
      </c>
      <c r="O508" t="str">
        <f t="shared" si="23"/>
        <v>Light</v>
      </c>
      <c r="P508" t="str">
        <f>_xlfn.XLOOKUP(C508,customers!$A$1:$A$1001,customers!$I$1:$I$1001,,0)</f>
        <v>Yes</v>
      </c>
    </row>
    <row r="509" spans="1:16" x14ac:dyDescent="0.35">
      <c r="A509" s="2" t="s">
        <v>3355</v>
      </c>
      <c r="B509" s="9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 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 s="6">
        <f>_xlfn.XLOOKUP(D509,products!$A$1:$A$49,products!$D$1:$D$49,,0)</f>
        <v>2.5</v>
      </c>
      <c r="L509" s="7">
        <f>_xlfn.XLOOKUP(D509,products!$A$1:$A$49,products!$E$1:$E$49,,0)</f>
        <v>29.784999999999997</v>
      </c>
      <c r="M509" s="8">
        <f t="shared" si="21"/>
        <v>89.35499999999999</v>
      </c>
      <c r="N509" t="str">
        <f t="shared" si="22"/>
        <v>Arabic</v>
      </c>
      <c r="O509" t="str">
        <f t="shared" si="23"/>
        <v>Light</v>
      </c>
      <c r="P509" t="str">
        <f>_xlfn.XLOOKUP(C509,customers!$A$1:$A$1001,customers!$I$1:$I$1001,,0)</f>
        <v>Yes</v>
      </c>
    </row>
    <row r="510" spans="1:16" x14ac:dyDescent="0.35">
      <c r="A510" s="2" t="s">
        <v>3361</v>
      </c>
      <c r="B510" s="9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 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 s="6">
        <f>_xlfn.XLOOKUP(D510,products!$A$1:$A$49,products!$D$1:$D$49,,0)</f>
        <v>0.5</v>
      </c>
      <c r="L510" s="7">
        <f>_xlfn.XLOOKUP(D510,products!$A$1:$A$49,products!$E$1:$E$49,,0)</f>
        <v>7.77</v>
      </c>
      <c r="M510" s="8">
        <f t="shared" si="21"/>
        <v>46.62</v>
      </c>
      <c r="N510" t="str">
        <f t="shared" si="22"/>
        <v>Libero</v>
      </c>
      <c r="O510" t="str">
        <f t="shared" si="23"/>
        <v>Dark</v>
      </c>
      <c r="P510" t="str">
        <f>_xlfn.XLOOKUP(C510,customers!$A$1:$A$1001,customers!$I$1:$I$1001,,0)</f>
        <v>No</v>
      </c>
    </row>
    <row r="511" spans="1:16" x14ac:dyDescent="0.35">
      <c r="A511" s="2" t="s">
        <v>3367</v>
      </c>
      <c r="B511" s="9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 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 s="6">
        <f>_xlfn.XLOOKUP(D511,products!$A$1:$A$49,products!$D$1:$D$49,,0)</f>
        <v>1</v>
      </c>
      <c r="L511" s="7">
        <f>_xlfn.XLOOKUP(D511,products!$A$1:$A$49,products!$E$1:$E$49,,0)</f>
        <v>9.9499999999999993</v>
      </c>
      <c r="M511" s="8">
        <f t="shared" si="21"/>
        <v>29.849999999999998</v>
      </c>
      <c r="N511" t="str">
        <f t="shared" si="22"/>
        <v>Arabic</v>
      </c>
      <c r="O511" t="str">
        <f t="shared" si="23"/>
        <v>Dark</v>
      </c>
      <c r="P511" t="str">
        <f>_xlfn.XLOOKUP(C511,customers!$A$1:$A$1001,customers!$I$1:$I$1001,,0)</f>
        <v>Yes</v>
      </c>
    </row>
    <row r="512" spans="1:16" x14ac:dyDescent="0.35">
      <c r="A512" s="2" t="s">
        <v>3373</v>
      </c>
      <c r="B512" s="9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 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 s="6">
        <f>_xlfn.XLOOKUP(D512,products!$A$1:$A$49,products!$D$1:$D$49,,0)</f>
        <v>0.2</v>
      </c>
      <c r="L512" s="7">
        <f>_xlfn.XLOOKUP(D512,products!$A$1:$A$49,products!$E$1:$E$49,,0)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_xlfn.XLOOKUP(C512,customers!$A$1:$A$1001,customers!$I$1:$I$1001,,0)</f>
        <v>Yes</v>
      </c>
    </row>
    <row r="513" spans="1:16" x14ac:dyDescent="0.35">
      <c r="A513" s="2" t="s">
        <v>3379</v>
      </c>
      <c r="B513" s="9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 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 s="6">
        <f>_xlfn.XLOOKUP(D513,products!$A$1:$A$49,products!$D$1:$D$49,,0)</f>
        <v>0.2</v>
      </c>
      <c r="L513" s="7">
        <f>_xlfn.XLOOKUP(D513,products!$A$1:$A$49,products!$E$1:$E$49,,0)</f>
        <v>3.375</v>
      </c>
      <c r="M513" s="8">
        <f t="shared" si="21"/>
        <v>13.5</v>
      </c>
      <c r="N513" t="str">
        <f t="shared" si="22"/>
        <v>Arabic</v>
      </c>
      <c r="O513" t="str">
        <f t="shared" si="23"/>
        <v>Medium</v>
      </c>
      <c r="P513" t="str">
        <f>_xlfn.XLOOKUP(C513,customers!$A$1:$A$1001,customers!$I$1:$I$1001,,0)</f>
        <v>Yes</v>
      </c>
    </row>
    <row r="514" spans="1:16" x14ac:dyDescent="0.35">
      <c r="A514" s="2" t="s">
        <v>3385</v>
      </c>
      <c r="B514" s="9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 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 s="6">
        <f>_xlfn.XLOOKUP(D514,products!$A$1:$A$49,products!$D$1:$D$49,,0)</f>
        <v>1</v>
      </c>
      <c r="L514" s="7">
        <f>_xlfn.XLOOKUP(D514,products!$A$1:$A$49,products!$E$1:$E$49,,0)</f>
        <v>15.85</v>
      </c>
      <c r="M514" s="8">
        <f t="shared" si="21"/>
        <v>47.55</v>
      </c>
      <c r="N514" t="str">
        <f t="shared" si="22"/>
        <v>Libero</v>
      </c>
      <c r="O514" t="str">
        <f t="shared" si="23"/>
        <v>Light</v>
      </c>
      <c r="P514" t="str">
        <f>_xlfn.XLOOKUP(C514,customers!$A$1:$A$1001,customers!$I$1:$I$1001,,0)</f>
        <v>No</v>
      </c>
    </row>
    <row r="515" spans="1:16" x14ac:dyDescent="0.35">
      <c r="A515" s="2" t="s">
        <v>3391</v>
      </c>
      <c r="B515" s="9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 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 s="6">
        <f>_xlfn.XLOOKUP(D515,products!$A$1:$A$49,products!$D$1:$D$49,,0)</f>
        <v>1</v>
      </c>
      <c r="L515" s="7">
        <f>_xlfn.XLOOKUP(D515,products!$A$1:$A$49,products!$E$1:$E$49,,0)</f>
        <v>15.85</v>
      </c>
      <c r="M515" s="8">
        <f t="shared" ref="M515:M578" si="24">E515*L515</f>
        <v>79.25</v>
      </c>
      <c r="N515" t="str">
        <f t="shared" ref="N515:N578" si="25">IF(I515="Rob","Robusta",IF(I515="Exc","Excelsa",IF(I515="Ara","Arabic",IF(I515="Lib","Libero",""))))</f>
        <v>Libero</v>
      </c>
      <c r="O515" t="str">
        <f t="shared" ref="O515:O578" si="26">IF(J515="M", "Medium", IF(J515="D", "Dark", IF(J515="L", "Light","")))</f>
        <v>Light</v>
      </c>
      <c r="P515" t="str">
        <f>_xlfn.XLOOKUP(C515,customers!$A$1:$A$1001,customers!$I$1:$I$1001,,0)</f>
        <v>No</v>
      </c>
    </row>
    <row r="516" spans="1:16" x14ac:dyDescent="0.35">
      <c r="A516" s="2" t="s">
        <v>3396</v>
      </c>
      <c r="B516" s="9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 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 s="6">
        <f>_xlfn.XLOOKUP(D516,products!$A$1:$A$49,products!$D$1:$D$49,,0)</f>
        <v>0.2</v>
      </c>
      <c r="L516" s="7">
        <f>_xlfn.XLOOKUP(D516,products!$A$1:$A$49,products!$E$1:$E$49,,0)</f>
        <v>4.3650000000000002</v>
      </c>
      <c r="M516" s="8">
        <f t="shared" si="24"/>
        <v>26.19</v>
      </c>
      <c r="N516" t="str">
        <f t="shared" si="25"/>
        <v>Libero</v>
      </c>
      <c r="O516" t="str">
        <f t="shared" si="26"/>
        <v>Medium</v>
      </c>
      <c r="P516" t="str">
        <f>_xlfn.XLOOKUP(C516,customers!$A$1:$A$1001,customers!$I$1:$I$1001,,0)</f>
        <v>Yes</v>
      </c>
    </row>
    <row r="517" spans="1:16" x14ac:dyDescent="0.35">
      <c r="A517" s="2" t="s">
        <v>3402</v>
      </c>
      <c r="B517" s="9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 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 s="6">
        <f>_xlfn.XLOOKUP(D517,products!$A$1:$A$49,products!$D$1:$D$49,,0)</f>
        <v>0.5</v>
      </c>
      <c r="L517" s="7">
        <f>_xlfn.XLOOKUP(D517,products!$A$1:$A$49,products!$E$1:$E$49,,0)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_xlfn.XLOOKUP(C517,customers!$A$1:$A$1001,customers!$I$1:$I$1001,,0)</f>
        <v>No</v>
      </c>
    </row>
    <row r="518" spans="1:16" x14ac:dyDescent="0.35">
      <c r="A518" s="2" t="s">
        <v>3408</v>
      </c>
      <c r="B518" s="9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 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 s="6">
        <f>_xlfn.XLOOKUP(D518,products!$A$1:$A$49,products!$D$1:$D$49,,0)</f>
        <v>2.5</v>
      </c>
      <c r="L518" s="7">
        <f>_xlfn.XLOOKUP(D518,products!$A$1:$A$49,products!$E$1:$E$49,,0)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_xlfn.XLOOKUP(C518,customers!$A$1:$A$1001,customers!$I$1:$I$1001,,0)</f>
        <v>Yes</v>
      </c>
    </row>
    <row r="519" spans="1:16" x14ac:dyDescent="0.35">
      <c r="A519" s="2" t="s">
        <v>3413</v>
      </c>
      <c r="B519" s="9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 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 s="6">
        <f>_xlfn.XLOOKUP(D519,products!$A$1:$A$49,products!$D$1:$D$49,,0)</f>
        <v>0.2</v>
      </c>
      <c r="L519" s="7">
        <f>_xlfn.XLOOKUP(D519,products!$A$1:$A$49,products!$E$1:$E$49,,0)</f>
        <v>3.8849999999999998</v>
      </c>
      <c r="M519" s="8">
        <f t="shared" si="24"/>
        <v>7.77</v>
      </c>
      <c r="N519" t="str">
        <f t="shared" si="25"/>
        <v>Libero</v>
      </c>
      <c r="O519" t="str">
        <f t="shared" si="26"/>
        <v>Dark</v>
      </c>
      <c r="P519" t="str">
        <f>_xlfn.XLOOKUP(C519,customers!$A$1:$A$1001,customers!$I$1:$I$1001,,0)</f>
        <v>No</v>
      </c>
    </row>
    <row r="520" spans="1:16" x14ac:dyDescent="0.35">
      <c r="A520" s="2" t="s">
        <v>3418</v>
      </c>
      <c r="B520" s="9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 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 s="6">
        <f>_xlfn.XLOOKUP(D520,products!$A$1:$A$49,products!$D$1:$D$49,,0)</f>
        <v>2.5</v>
      </c>
      <c r="L520" s="7">
        <f>_xlfn.XLOOKUP(D520,products!$A$1:$A$49,products!$E$1:$E$49,,0)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_xlfn.XLOOKUP(C520,customers!$A$1:$A$1001,customers!$I$1:$I$1001,,0)</f>
        <v>No</v>
      </c>
    </row>
    <row r="521" spans="1:16" x14ac:dyDescent="0.35">
      <c r="A521" s="2" t="s">
        <v>3424</v>
      </c>
      <c r="B521" s="9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 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 s="6">
        <f>_xlfn.XLOOKUP(D521,products!$A$1:$A$49,products!$D$1:$D$49,,0)</f>
        <v>0.5</v>
      </c>
      <c r="L521" s="7">
        <f>_xlfn.XLOOKUP(D521,products!$A$1:$A$49,products!$E$1:$E$49,,0)</f>
        <v>5.97</v>
      </c>
      <c r="M521" s="8">
        <f t="shared" si="24"/>
        <v>11.94</v>
      </c>
      <c r="N521" t="str">
        <f t="shared" si="25"/>
        <v>Arabic</v>
      </c>
      <c r="O521" t="str">
        <f t="shared" si="26"/>
        <v>Dark</v>
      </c>
      <c r="P521" t="str">
        <f>_xlfn.XLOOKUP(C521,customers!$A$1:$A$1001,customers!$I$1:$I$1001,,0)</f>
        <v>Yes</v>
      </c>
    </row>
    <row r="522" spans="1:16" x14ac:dyDescent="0.35">
      <c r="A522" s="2" t="s">
        <v>3430</v>
      </c>
      <c r="B522" s="9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 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 s="6">
        <f>_xlfn.XLOOKUP(D522,products!$A$1:$A$49,products!$D$1:$D$49,,0)</f>
        <v>0.2</v>
      </c>
      <c r="L522" s="7">
        <f>_xlfn.XLOOKUP(D522,products!$A$1:$A$49,products!$E$1:$E$49,,0)</f>
        <v>3.8849999999999998</v>
      </c>
      <c r="M522" s="8">
        <f t="shared" si="24"/>
        <v>3.8849999999999998</v>
      </c>
      <c r="N522" t="str">
        <f t="shared" si="25"/>
        <v>Libero</v>
      </c>
      <c r="O522" t="str">
        <f t="shared" si="26"/>
        <v>Dark</v>
      </c>
      <c r="P522" t="str">
        <f>_xlfn.XLOOKUP(C522,customers!$A$1:$A$1001,customers!$I$1:$I$1001,,0)</f>
        <v>No</v>
      </c>
    </row>
    <row r="523" spans="1:16" x14ac:dyDescent="0.35">
      <c r="A523" s="2" t="s">
        <v>3430</v>
      </c>
      <c r="B523" s="9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 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 s="6">
        <f>_xlfn.XLOOKUP(D523,products!$A$1:$A$49,products!$D$1:$D$49,,0)</f>
        <v>1</v>
      </c>
      <c r="L523" s="7">
        <f>_xlfn.XLOOKUP(D523,products!$A$1:$A$49,products!$E$1:$E$49,,0)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_xlfn.XLOOKUP(C523,customers!$A$1:$A$1001,customers!$I$1:$I$1001,,0)</f>
        <v>No</v>
      </c>
    </row>
    <row r="524" spans="1:16" x14ac:dyDescent="0.35">
      <c r="A524" s="2" t="s">
        <v>3441</v>
      </c>
      <c r="B524" s="9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 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 s="6">
        <f>_xlfn.XLOOKUP(D524,products!$A$1:$A$49,products!$D$1:$D$49,,0)</f>
        <v>0.5</v>
      </c>
      <c r="L524" s="7">
        <f>_xlfn.XLOOKUP(D524,products!$A$1:$A$49,products!$E$1:$E$49,,0)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_xlfn.XLOOKUP(C524,customers!$A$1:$A$1001,customers!$I$1:$I$1001,,0)</f>
        <v>No</v>
      </c>
    </row>
    <row r="525" spans="1:16" x14ac:dyDescent="0.35">
      <c r="A525" s="2" t="s">
        <v>3447</v>
      </c>
      <c r="B525" s="9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 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 s="6">
        <f>_xlfn.XLOOKUP(D525,products!$A$1:$A$49,products!$D$1:$D$49,,0)</f>
        <v>2.5</v>
      </c>
      <c r="L525" s="7">
        <f>_xlfn.XLOOKUP(D525,products!$A$1:$A$49,products!$E$1:$E$49,,0)</f>
        <v>29.784999999999997</v>
      </c>
      <c r="M525" s="8">
        <f t="shared" si="24"/>
        <v>29.784999999999997</v>
      </c>
      <c r="N525" t="str">
        <f t="shared" si="25"/>
        <v>Libero</v>
      </c>
      <c r="O525" t="str">
        <f t="shared" si="26"/>
        <v>Dark</v>
      </c>
      <c r="P525" t="str">
        <f>_xlfn.XLOOKUP(C525,customers!$A$1:$A$1001,customers!$I$1:$I$1001,,0)</f>
        <v>No</v>
      </c>
    </row>
    <row r="526" spans="1:16" x14ac:dyDescent="0.35">
      <c r="A526" s="2" t="s">
        <v>3453</v>
      </c>
      <c r="B526" s="9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 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 s="6">
        <f>_xlfn.XLOOKUP(D526,products!$A$1:$A$49,products!$D$1:$D$49,,0)</f>
        <v>2.5</v>
      </c>
      <c r="L526" s="7">
        <f>_xlfn.XLOOKUP(D526,products!$A$1:$A$49,products!$E$1:$E$49,,0)</f>
        <v>36.454999999999998</v>
      </c>
      <c r="M526" s="8">
        <f t="shared" si="24"/>
        <v>72.91</v>
      </c>
      <c r="N526" t="str">
        <f t="shared" si="25"/>
        <v>Libero</v>
      </c>
      <c r="O526" t="str">
        <f t="shared" si="26"/>
        <v>Light</v>
      </c>
      <c r="P526" t="str">
        <f>_xlfn.XLOOKUP(C526,customers!$A$1:$A$1001,customers!$I$1:$I$1001,,0)</f>
        <v>No</v>
      </c>
    </row>
    <row r="527" spans="1:16" x14ac:dyDescent="0.35">
      <c r="A527" s="2" t="s">
        <v>3458</v>
      </c>
      <c r="B527" s="9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 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 s="6">
        <f>_xlfn.XLOOKUP(D527,products!$A$1:$A$49,products!$D$1:$D$49,,0)</f>
        <v>0.2</v>
      </c>
      <c r="L527" s="7">
        <f>_xlfn.XLOOKUP(D527,products!$A$1:$A$49,products!$E$1:$E$49,,0)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_xlfn.XLOOKUP(C527,customers!$A$1:$A$1001,customers!$I$1:$I$1001,,0)</f>
        <v>Yes</v>
      </c>
    </row>
    <row r="528" spans="1:16" x14ac:dyDescent="0.35">
      <c r="A528" s="2" t="s">
        <v>3463</v>
      </c>
      <c r="B528" s="9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 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 s="6">
        <f>_xlfn.XLOOKUP(D528,products!$A$1:$A$49,products!$D$1:$D$49,,0)</f>
        <v>2.5</v>
      </c>
      <c r="L528" s="7">
        <f>_xlfn.XLOOKUP(D528,products!$A$1:$A$49,products!$E$1:$E$49,,0)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_xlfn.XLOOKUP(C528,customers!$A$1:$A$1001,customers!$I$1:$I$1001,,0)</f>
        <v>Yes</v>
      </c>
    </row>
    <row r="529" spans="1:16" x14ac:dyDescent="0.35">
      <c r="A529" s="2" t="s">
        <v>3469</v>
      </c>
      <c r="B529" s="9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 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 s="6">
        <f>_xlfn.XLOOKUP(D529,products!$A$1:$A$49,products!$D$1:$D$49,,0)</f>
        <v>0.5</v>
      </c>
      <c r="L529" s="7">
        <f>_xlfn.XLOOKUP(D529,products!$A$1:$A$49,products!$E$1:$E$49,,0)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_xlfn.XLOOKUP(C529,customers!$A$1:$A$1001,customers!$I$1:$I$1001,,0)</f>
        <v>No</v>
      </c>
    </row>
    <row r="530" spans="1:16" x14ac:dyDescent="0.35">
      <c r="A530" s="2" t="s">
        <v>3475</v>
      </c>
      <c r="B530" s="9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 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 s="6">
        <f>_xlfn.XLOOKUP(D530,products!$A$1:$A$49,products!$D$1:$D$49,,0)</f>
        <v>0.5</v>
      </c>
      <c r="L530" s="7">
        <f>_xlfn.XLOOKUP(D530,products!$A$1:$A$49,products!$E$1:$E$49,,0)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_xlfn.XLOOKUP(C530,customers!$A$1:$A$1001,customers!$I$1:$I$1001,,0)</f>
        <v>No</v>
      </c>
    </row>
    <row r="531" spans="1:16" x14ac:dyDescent="0.35">
      <c r="A531" s="2" t="s">
        <v>3481</v>
      </c>
      <c r="B531" s="9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 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 s="6">
        <f>_xlfn.XLOOKUP(D531,products!$A$1:$A$49,products!$D$1:$D$49,,0)</f>
        <v>1</v>
      </c>
      <c r="L531" s="7">
        <f>_xlfn.XLOOKUP(D531,products!$A$1:$A$49,products!$E$1:$E$49,,0)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_xlfn.XLOOKUP(C531,customers!$A$1:$A$1001,customers!$I$1:$I$1001,,0)</f>
        <v>No</v>
      </c>
    </row>
    <row r="532" spans="1:16" x14ac:dyDescent="0.35">
      <c r="A532" s="2" t="s">
        <v>3487</v>
      </c>
      <c r="B532" s="9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 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 s="6">
        <f>_xlfn.XLOOKUP(D532,products!$A$1:$A$49,products!$D$1:$D$49,,0)</f>
        <v>1</v>
      </c>
      <c r="L532" s="7">
        <f>_xlfn.XLOOKUP(D532,products!$A$1:$A$49,products!$E$1:$E$49,,0)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_xlfn.XLOOKUP(C532,customers!$A$1:$A$1001,customers!$I$1:$I$1001,,0)</f>
        <v>No</v>
      </c>
    </row>
    <row r="533" spans="1:16" x14ac:dyDescent="0.35">
      <c r="A533" s="2" t="s">
        <v>3493</v>
      </c>
      <c r="B533" s="9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 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 s="6">
        <f>_xlfn.XLOOKUP(D533,products!$A$1:$A$49,products!$D$1:$D$49,,0)</f>
        <v>1</v>
      </c>
      <c r="L533" s="7">
        <f>_xlfn.XLOOKUP(D533,products!$A$1:$A$49,products!$E$1:$E$49,,0)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_xlfn.XLOOKUP(C533,customers!$A$1:$A$1001,customers!$I$1:$I$1001,,0)</f>
        <v>No</v>
      </c>
    </row>
    <row r="534" spans="1:16" x14ac:dyDescent="0.35">
      <c r="A534" s="2" t="s">
        <v>3499</v>
      </c>
      <c r="B534" s="9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 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 s="6">
        <f>_xlfn.XLOOKUP(D534,products!$A$1:$A$49,products!$D$1:$D$49,,0)</f>
        <v>0.5</v>
      </c>
      <c r="L534" s="7">
        <f>_xlfn.XLOOKUP(D534,products!$A$1:$A$49,products!$E$1:$E$49,,0)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_xlfn.XLOOKUP(C534,customers!$A$1:$A$1001,customers!$I$1:$I$1001,,0)</f>
        <v>Yes</v>
      </c>
    </row>
    <row r="535" spans="1:16" x14ac:dyDescent="0.35">
      <c r="A535" s="2" t="s">
        <v>3505</v>
      </c>
      <c r="B535" s="9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 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 s="6">
        <f>_xlfn.XLOOKUP(D535,products!$A$1:$A$49,products!$D$1:$D$49,,0)</f>
        <v>0.5</v>
      </c>
      <c r="L535" s="7">
        <f>_xlfn.XLOOKUP(D535,products!$A$1:$A$49,products!$E$1:$E$49,,0)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_xlfn.XLOOKUP(C535,customers!$A$1:$A$1001,customers!$I$1:$I$1001,,0)</f>
        <v>No</v>
      </c>
    </row>
    <row r="536" spans="1:16" x14ac:dyDescent="0.35">
      <c r="A536" s="2" t="s">
        <v>3510</v>
      </c>
      <c r="B536" s="9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 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 s="6">
        <f>_xlfn.XLOOKUP(D536,products!$A$1:$A$49,products!$D$1:$D$49,,0)</f>
        <v>2.5</v>
      </c>
      <c r="L536" s="7">
        <f>_xlfn.XLOOKUP(D536,products!$A$1:$A$49,products!$E$1:$E$49,,0)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_xlfn.XLOOKUP(C536,customers!$A$1:$A$1001,customers!$I$1:$I$1001,,0)</f>
        <v>Yes</v>
      </c>
    </row>
    <row r="537" spans="1:16" x14ac:dyDescent="0.35">
      <c r="A537" s="2" t="s">
        <v>3516</v>
      </c>
      <c r="B537" s="9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 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 s="6">
        <f>_xlfn.XLOOKUP(D537,products!$A$1:$A$49,products!$D$1:$D$49,,0)</f>
        <v>0.2</v>
      </c>
      <c r="L537" s="7">
        <f>_xlfn.XLOOKUP(D537,products!$A$1:$A$49,products!$E$1:$E$49,,0)</f>
        <v>4.7549999999999999</v>
      </c>
      <c r="M537" s="8">
        <f t="shared" si="24"/>
        <v>9.51</v>
      </c>
      <c r="N537" t="str">
        <f t="shared" si="25"/>
        <v>Libero</v>
      </c>
      <c r="O537" t="str">
        <f t="shared" si="26"/>
        <v>Light</v>
      </c>
      <c r="P537" t="str">
        <f>_xlfn.XLOOKUP(C537,customers!$A$1:$A$1001,customers!$I$1:$I$1001,,0)</f>
        <v>No</v>
      </c>
    </row>
    <row r="538" spans="1:16" x14ac:dyDescent="0.35">
      <c r="A538" s="2" t="s">
        <v>3521</v>
      </c>
      <c r="B538" s="9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 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 s="6">
        <f>_xlfn.XLOOKUP(D538,products!$A$1:$A$49,products!$D$1:$D$49,,0)</f>
        <v>0.2</v>
      </c>
      <c r="L538" s="7">
        <f>_xlfn.XLOOKUP(D538,products!$A$1:$A$49,products!$E$1:$E$49,,0)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_xlfn.XLOOKUP(C538,customers!$A$1:$A$1001,customers!$I$1:$I$1001,,0)</f>
        <v>Yes</v>
      </c>
    </row>
    <row r="539" spans="1:16" x14ac:dyDescent="0.35">
      <c r="A539" s="2" t="s">
        <v>3527</v>
      </c>
      <c r="B539" s="9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 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 s="6">
        <f>_xlfn.XLOOKUP(D539,products!$A$1:$A$49,products!$D$1:$D$49,,0)</f>
        <v>2.5</v>
      </c>
      <c r="L539" s="7">
        <f>_xlfn.XLOOKUP(D539,products!$A$1:$A$49,products!$E$1:$E$49,,0)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_xlfn.XLOOKUP(C539,customers!$A$1:$A$1001,customers!$I$1:$I$1001,,0)</f>
        <v>Yes</v>
      </c>
    </row>
    <row r="540" spans="1:16" x14ac:dyDescent="0.35">
      <c r="A540" s="2" t="s">
        <v>3532</v>
      </c>
      <c r="B540" s="9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 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 s="6">
        <f>_xlfn.XLOOKUP(D540,products!$A$1:$A$49,products!$D$1:$D$49,,0)</f>
        <v>0.2</v>
      </c>
      <c r="L540" s="7">
        <f>_xlfn.XLOOKUP(D540,products!$A$1:$A$49,products!$E$1:$E$49,,0)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_xlfn.XLOOKUP(C540,customers!$A$1:$A$1001,customers!$I$1:$I$1001,,0)</f>
        <v>Yes</v>
      </c>
    </row>
    <row r="541" spans="1:16" x14ac:dyDescent="0.35">
      <c r="A541" s="2" t="s">
        <v>3537</v>
      </c>
      <c r="B541" s="9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 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 s="6">
        <f>_xlfn.XLOOKUP(D541,products!$A$1:$A$49,products!$D$1:$D$49,,0)</f>
        <v>0.5</v>
      </c>
      <c r="L541" s="7">
        <f>_xlfn.XLOOKUP(D541,products!$A$1:$A$49,products!$E$1:$E$49,,0)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_xlfn.XLOOKUP(C541,customers!$A$1:$A$1001,customers!$I$1:$I$1001,,0)</f>
        <v>No</v>
      </c>
    </row>
    <row r="542" spans="1:16" x14ac:dyDescent="0.35">
      <c r="A542" s="2" t="s">
        <v>3542</v>
      </c>
      <c r="B542" s="9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 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 s="6">
        <f>_xlfn.XLOOKUP(D542,products!$A$1:$A$49,products!$D$1:$D$49,,0)</f>
        <v>1</v>
      </c>
      <c r="L542" s="7">
        <f>_xlfn.XLOOKUP(D542,products!$A$1:$A$49,products!$E$1:$E$49,,0)</f>
        <v>15.85</v>
      </c>
      <c r="M542" s="8">
        <f t="shared" si="24"/>
        <v>63.4</v>
      </c>
      <c r="N542" t="str">
        <f t="shared" si="25"/>
        <v>Libero</v>
      </c>
      <c r="O542" t="str">
        <f t="shared" si="26"/>
        <v>Light</v>
      </c>
      <c r="P542" t="str">
        <f>_xlfn.XLOOKUP(C542,customers!$A$1:$A$1001,customers!$I$1:$I$1001,,0)</f>
        <v>Yes</v>
      </c>
    </row>
    <row r="543" spans="1:16" x14ac:dyDescent="0.35">
      <c r="A543" s="2" t="s">
        <v>3548</v>
      </c>
      <c r="B543" s="9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 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 s="6">
        <f>_xlfn.XLOOKUP(D543,products!$A$1:$A$49,products!$D$1:$D$49,,0)</f>
        <v>2.5</v>
      </c>
      <c r="L543" s="7">
        <f>_xlfn.XLOOKUP(D543,products!$A$1:$A$49,products!$E$1:$E$49,,0)</f>
        <v>22.884999999999998</v>
      </c>
      <c r="M543" s="8">
        <f t="shared" si="24"/>
        <v>22.884999999999998</v>
      </c>
      <c r="N543" t="str">
        <f t="shared" si="25"/>
        <v>Arabic</v>
      </c>
      <c r="O543" t="str">
        <f t="shared" si="26"/>
        <v>Dark</v>
      </c>
      <c r="P543" t="str">
        <f>_xlfn.XLOOKUP(C543,customers!$A$1:$A$1001,customers!$I$1:$I$1001,,0)</f>
        <v>Yes</v>
      </c>
    </row>
    <row r="544" spans="1:16" x14ac:dyDescent="0.35">
      <c r="A544" s="2" t="s">
        <v>3553</v>
      </c>
      <c r="B544" s="9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 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 s="6">
        <f>_xlfn.XLOOKUP(D544,products!$A$1:$A$49,products!$D$1:$D$49,,0)</f>
        <v>2.5</v>
      </c>
      <c r="L544" s="7">
        <f>_xlfn.XLOOKUP(D544,products!$A$1:$A$49,products!$E$1:$E$49,,0)</f>
        <v>25.874999999999996</v>
      </c>
      <c r="M544" s="8">
        <f t="shared" si="24"/>
        <v>103.49999999999999</v>
      </c>
      <c r="N544" t="str">
        <f t="shared" si="25"/>
        <v>Arabic</v>
      </c>
      <c r="O544" t="str">
        <f t="shared" si="26"/>
        <v>Medium</v>
      </c>
      <c r="P544" t="str">
        <f>_xlfn.XLOOKUP(C544,customers!$A$1:$A$1001,customers!$I$1:$I$1001,,0)</f>
        <v>No</v>
      </c>
    </row>
    <row r="545" spans="1:16" x14ac:dyDescent="0.35">
      <c r="A545" s="2" t="s">
        <v>3559</v>
      </c>
      <c r="B545" s="9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 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 s="6">
        <f>_xlfn.XLOOKUP(D545,products!$A$1:$A$49,products!$D$1:$D$49,,0)</f>
        <v>2.5</v>
      </c>
      <c r="L545" s="7">
        <f>_xlfn.XLOOKUP(D545,products!$A$1:$A$49,products!$E$1:$E$49,,0)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_xlfn.XLOOKUP(C545,customers!$A$1:$A$1001,customers!$I$1:$I$1001,,0)</f>
        <v>No</v>
      </c>
    </row>
    <row r="546" spans="1:16" x14ac:dyDescent="0.35">
      <c r="A546" s="2" t="s">
        <v>3565</v>
      </c>
      <c r="B546" s="9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 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 s="6">
        <f>_xlfn.XLOOKUP(D546,products!$A$1:$A$49,products!$D$1:$D$49,,0)</f>
        <v>0.5</v>
      </c>
      <c r="L546" s="7">
        <f>_xlfn.XLOOKUP(D546,products!$A$1:$A$49,products!$E$1:$E$49,,0)</f>
        <v>7.77</v>
      </c>
      <c r="M546" s="8">
        <f t="shared" si="24"/>
        <v>15.54</v>
      </c>
      <c r="N546" t="str">
        <f t="shared" si="25"/>
        <v>Arabic</v>
      </c>
      <c r="O546" t="str">
        <f t="shared" si="26"/>
        <v>Light</v>
      </c>
      <c r="P546" t="str">
        <f>_xlfn.XLOOKUP(C546,customers!$A$1:$A$1001,customers!$I$1:$I$1001,,0)</f>
        <v>No</v>
      </c>
    </row>
    <row r="547" spans="1:16" x14ac:dyDescent="0.35">
      <c r="A547" s="2" t="s">
        <v>3571</v>
      </c>
      <c r="B547" s="9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 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 s="6">
        <f>_xlfn.XLOOKUP(D547,products!$A$1:$A$49,products!$D$1:$D$49,,0)</f>
        <v>0.2</v>
      </c>
      <c r="L547" s="7">
        <f>_xlfn.XLOOKUP(D547,products!$A$1:$A$49,products!$E$1:$E$49,,0)</f>
        <v>3.8849999999999998</v>
      </c>
      <c r="M547" s="8">
        <f t="shared" si="24"/>
        <v>15.54</v>
      </c>
      <c r="N547" t="str">
        <f t="shared" si="25"/>
        <v>Libero</v>
      </c>
      <c r="O547" t="str">
        <f t="shared" si="26"/>
        <v>Dark</v>
      </c>
      <c r="P547" t="str">
        <f>_xlfn.XLOOKUP(C547,customers!$A$1:$A$1001,customers!$I$1:$I$1001,,0)</f>
        <v>No</v>
      </c>
    </row>
    <row r="548" spans="1:16" x14ac:dyDescent="0.35">
      <c r="A548" s="2" t="s">
        <v>3577</v>
      </c>
      <c r="B548" s="9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 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 s="6">
        <f>_xlfn.XLOOKUP(D548,products!$A$1:$A$49,products!$D$1:$D$49,,0)</f>
        <v>2.5</v>
      </c>
      <c r="L548" s="7">
        <f>_xlfn.XLOOKUP(D548,products!$A$1:$A$49,products!$E$1:$E$49,,0)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_xlfn.XLOOKUP(C548,customers!$A$1:$A$1001,customers!$I$1:$I$1001,,0)</f>
        <v>No</v>
      </c>
    </row>
    <row r="549" spans="1:16" x14ac:dyDescent="0.35">
      <c r="A549" s="2" t="s">
        <v>3582</v>
      </c>
      <c r="B549" s="9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 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 s="6">
        <f>_xlfn.XLOOKUP(D549,products!$A$1:$A$49,products!$D$1:$D$49,,0)</f>
        <v>0.2</v>
      </c>
      <c r="L549" s="7">
        <f>_xlfn.XLOOKUP(D549,products!$A$1:$A$49,products!$E$1:$E$49,,0)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_xlfn.XLOOKUP(C549,customers!$A$1:$A$1001,customers!$I$1:$I$1001,,0)</f>
        <v>Yes</v>
      </c>
    </row>
    <row r="550" spans="1:16" x14ac:dyDescent="0.35">
      <c r="A550" s="2" t="s">
        <v>3587</v>
      </c>
      <c r="B550" s="9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 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 s="6">
        <f>_xlfn.XLOOKUP(D550,products!$A$1:$A$49,products!$D$1:$D$49,,0)</f>
        <v>0.2</v>
      </c>
      <c r="L550" s="7">
        <f>_xlfn.XLOOKUP(D550,products!$A$1:$A$49,products!$E$1:$E$49,,0)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_xlfn.XLOOKUP(C550,customers!$A$1:$A$1001,customers!$I$1:$I$1001,,0)</f>
        <v>Yes</v>
      </c>
    </row>
    <row r="551" spans="1:16" x14ac:dyDescent="0.35">
      <c r="A551" s="2" t="s">
        <v>3593</v>
      </c>
      <c r="B551" s="9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 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 s="6">
        <f>_xlfn.XLOOKUP(D551,products!$A$1:$A$49,products!$D$1:$D$49,,0)</f>
        <v>0.2</v>
      </c>
      <c r="L551" s="7">
        <f>_xlfn.XLOOKUP(D551,products!$A$1:$A$49,products!$E$1:$E$49,,0)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_xlfn.XLOOKUP(C551,customers!$A$1:$A$1001,customers!$I$1:$I$1001,,0)</f>
        <v>Yes</v>
      </c>
    </row>
    <row r="552" spans="1:16" x14ac:dyDescent="0.35">
      <c r="A552" s="2" t="s">
        <v>3599</v>
      </c>
      <c r="B552" s="9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 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 s="6">
        <f>_xlfn.XLOOKUP(D552,products!$A$1:$A$49,products!$D$1:$D$49,,0)</f>
        <v>0.2</v>
      </c>
      <c r="L552" s="7">
        <f>_xlfn.XLOOKUP(D552,products!$A$1:$A$49,products!$E$1:$E$49,,0)</f>
        <v>3.8849999999999998</v>
      </c>
      <c r="M552" s="8">
        <f t="shared" si="24"/>
        <v>23.31</v>
      </c>
      <c r="N552" t="str">
        <f t="shared" si="25"/>
        <v>Libero</v>
      </c>
      <c r="O552" t="str">
        <f t="shared" si="26"/>
        <v>Dark</v>
      </c>
      <c r="P552" t="str">
        <f>_xlfn.XLOOKUP(C552,customers!$A$1:$A$1001,customers!$I$1:$I$1001,,0)</f>
        <v>Yes</v>
      </c>
    </row>
    <row r="553" spans="1:16" x14ac:dyDescent="0.35">
      <c r="A553" s="2" t="s">
        <v>3605</v>
      </c>
      <c r="B553" s="9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 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 s="6">
        <f>_xlfn.XLOOKUP(D553,products!$A$1:$A$49,products!$D$1:$D$49,,0)</f>
        <v>0.2</v>
      </c>
      <c r="L553" s="7">
        <f>_xlfn.XLOOKUP(D553,products!$A$1:$A$49,products!$E$1:$E$49,,0)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_xlfn.XLOOKUP(C553,customers!$A$1:$A$1001,customers!$I$1:$I$1001,,0)</f>
        <v>No</v>
      </c>
    </row>
    <row r="554" spans="1:16" x14ac:dyDescent="0.35">
      <c r="A554" s="2" t="s">
        <v>3611</v>
      </c>
      <c r="B554" s="9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 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 s="6">
        <f>_xlfn.XLOOKUP(D554,products!$A$1:$A$49,products!$D$1:$D$49,,0)</f>
        <v>0.2</v>
      </c>
      <c r="L554" s="7">
        <f>_xlfn.XLOOKUP(D554,products!$A$1:$A$49,products!$E$1:$E$49,,0)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_xlfn.XLOOKUP(C554,customers!$A$1:$A$1001,customers!$I$1:$I$1001,,0)</f>
        <v>Yes</v>
      </c>
    </row>
    <row r="555" spans="1:16" x14ac:dyDescent="0.35">
      <c r="A555" s="2" t="s">
        <v>3617</v>
      </c>
      <c r="B555" s="9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 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 s="6">
        <f>_xlfn.XLOOKUP(D555,products!$A$1:$A$49,products!$D$1:$D$49,,0)</f>
        <v>1</v>
      </c>
      <c r="L555" s="7">
        <f>_xlfn.XLOOKUP(D555,products!$A$1:$A$49,products!$E$1:$E$49,,0)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_xlfn.XLOOKUP(C555,customers!$A$1:$A$1001,customers!$I$1:$I$1001,,0)</f>
        <v>No</v>
      </c>
    </row>
    <row r="556" spans="1:16" x14ac:dyDescent="0.35">
      <c r="A556" s="2" t="s">
        <v>3622</v>
      </c>
      <c r="B556" s="9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 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 s="6">
        <f>_xlfn.XLOOKUP(D556,products!$A$1:$A$49,products!$D$1:$D$49,,0)</f>
        <v>2.5</v>
      </c>
      <c r="L556" s="7">
        <f>_xlfn.XLOOKUP(D556,products!$A$1:$A$49,products!$E$1:$E$49,,0)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_xlfn.XLOOKUP(C556,customers!$A$1:$A$1001,customers!$I$1:$I$1001,,0)</f>
        <v>Yes</v>
      </c>
    </row>
    <row r="557" spans="1:16" x14ac:dyDescent="0.35">
      <c r="A557" s="2" t="s">
        <v>3627</v>
      </c>
      <c r="B557" s="9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 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 s="6">
        <f>_xlfn.XLOOKUP(D557,products!$A$1:$A$49,products!$D$1:$D$49,,0)</f>
        <v>1</v>
      </c>
      <c r="L557" s="7">
        <f>_xlfn.XLOOKUP(D557,products!$A$1:$A$49,products!$E$1:$E$49,,0)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_xlfn.XLOOKUP(C557,customers!$A$1:$A$1001,customers!$I$1:$I$1001,,0)</f>
        <v>No</v>
      </c>
    </row>
    <row r="558" spans="1:16" x14ac:dyDescent="0.35">
      <c r="A558" s="2" t="s">
        <v>3633</v>
      </c>
      <c r="B558" s="9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 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 s="6">
        <f>_xlfn.XLOOKUP(D558,products!$A$1:$A$49,products!$D$1:$D$49,,0)</f>
        <v>0.2</v>
      </c>
      <c r="L558" s="7">
        <f>_xlfn.XLOOKUP(D558,products!$A$1:$A$49,products!$E$1:$E$49,,0)</f>
        <v>4.3650000000000002</v>
      </c>
      <c r="M558" s="8">
        <f t="shared" si="24"/>
        <v>8.73</v>
      </c>
      <c r="N558" t="str">
        <f t="shared" si="25"/>
        <v>Libero</v>
      </c>
      <c r="O558" t="str">
        <f t="shared" si="26"/>
        <v>Medium</v>
      </c>
      <c r="P558" t="str">
        <f>_xlfn.XLOOKUP(C558,customers!$A$1:$A$1001,customers!$I$1:$I$1001,,0)</f>
        <v>Yes</v>
      </c>
    </row>
    <row r="559" spans="1:16" x14ac:dyDescent="0.35">
      <c r="A559" s="2" t="s">
        <v>3638</v>
      </c>
      <c r="B559" s="9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 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 s="6">
        <f>_xlfn.XLOOKUP(D559,products!$A$1:$A$49,products!$D$1:$D$49,,0)</f>
        <v>1</v>
      </c>
      <c r="L559" s="7">
        <f>_xlfn.XLOOKUP(D559,products!$A$1:$A$49,products!$E$1:$E$49,,0)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_xlfn.XLOOKUP(C559,customers!$A$1:$A$1001,customers!$I$1:$I$1001,,0)</f>
        <v>Yes</v>
      </c>
    </row>
    <row r="560" spans="1:16" x14ac:dyDescent="0.35">
      <c r="A560" s="2" t="s">
        <v>3643</v>
      </c>
      <c r="B560" s="9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 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 s="6">
        <f>_xlfn.XLOOKUP(D560,products!$A$1:$A$49,products!$D$1:$D$49,,0)</f>
        <v>0.2</v>
      </c>
      <c r="L560" s="7">
        <f>_xlfn.XLOOKUP(D560,products!$A$1:$A$49,products!$E$1:$E$49,,0)</f>
        <v>3.8849999999999998</v>
      </c>
      <c r="M560" s="8">
        <f t="shared" si="24"/>
        <v>15.54</v>
      </c>
      <c r="N560" t="str">
        <f t="shared" si="25"/>
        <v>Libero</v>
      </c>
      <c r="O560" t="str">
        <f t="shared" si="26"/>
        <v>Dark</v>
      </c>
      <c r="P560" t="str">
        <f>_xlfn.XLOOKUP(C560,customers!$A$1:$A$1001,customers!$I$1:$I$1001,,0)</f>
        <v>Yes</v>
      </c>
    </row>
    <row r="561" spans="1:16" x14ac:dyDescent="0.35">
      <c r="A561" s="2" t="s">
        <v>3648</v>
      </c>
      <c r="B561" s="9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 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 s="6">
        <f>_xlfn.XLOOKUP(D561,products!$A$1:$A$49,products!$D$1:$D$49,,0)</f>
        <v>1</v>
      </c>
      <c r="L561" s="7">
        <f>_xlfn.XLOOKUP(D561,products!$A$1:$A$49,products!$E$1:$E$49,,0)</f>
        <v>12.95</v>
      </c>
      <c r="M561" s="8">
        <f t="shared" si="24"/>
        <v>38.849999999999994</v>
      </c>
      <c r="N561" t="str">
        <f t="shared" si="25"/>
        <v>Arabic</v>
      </c>
      <c r="O561" t="str">
        <f t="shared" si="26"/>
        <v>Light</v>
      </c>
      <c r="P561" t="str">
        <f>_xlfn.XLOOKUP(C561,customers!$A$1:$A$1001,customers!$I$1:$I$1001,,0)</f>
        <v>Yes</v>
      </c>
    </row>
    <row r="562" spans="1:16" x14ac:dyDescent="0.35">
      <c r="A562" s="2" t="s">
        <v>3654</v>
      </c>
      <c r="B562" s="9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 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 s="6">
        <f>_xlfn.XLOOKUP(D562,products!$A$1:$A$49,products!$D$1:$D$49,,0)</f>
        <v>2.5</v>
      </c>
      <c r="L562" s="7">
        <f>_xlfn.XLOOKUP(D562,products!$A$1:$A$49,products!$E$1:$E$49,,0)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_xlfn.XLOOKUP(C562,customers!$A$1:$A$1001,customers!$I$1:$I$1001,,0)</f>
        <v>Yes</v>
      </c>
    </row>
    <row r="563" spans="1:16" x14ac:dyDescent="0.35">
      <c r="A563" s="2" t="s">
        <v>3659</v>
      </c>
      <c r="B563" s="9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 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 s="6">
        <f>_xlfn.XLOOKUP(D563,products!$A$1:$A$49,products!$D$1:$D$49,,0)</f>
        <v>0.2</v>
      </c>
      <c r="L563" s="7">
        <f>_xlfn.XLOOKUP(D563,products!$A$1:$A$49,products!$E$1:$E$49,,0)</f>
        <v>2.9849999999999999</v>
      </c>
      <c r="M563" s="8">
        <f t="shared" si="24"/>
        <v>17.91</v>
      </c>
      <c r="N563" t="str">
        <f t="shared" si="25"/>
        <v>Arabic</v>
      </c>
      <c r="O563" t="str">
        <f t="shared" si="26"/>
        <v>Dark</v>
      </c>
      <c r="P563" t="str">
        <f>_xlfn.XLOOKUP(C563,customers!$A$1:$A$1001,customers!$I$1:$I$1001,,0)</f>
        <v>Yes</v>
      </c>
    </row>
    <row r="564" spans="1:16" x14ac:dyDescent="0.35">
      <c r="A564" s="2" t="s">
        <v>3665</v>
      </c>
      <c r="B564" s="9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 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 s="6">
        <f>_xlfn.XLOOKUP(D564,products!$A$1:$A$49,products!$D$1:$D$49,,0)</f>
        <v>0.2</v>
      </c>
      <c r="L564" s="7">
        <f>_xlfn.XLOOKUP(D564,products!$A$1:$A$49,products!$E$1:$E$49,,0)</f>
        <v>4.7549999999999999</v>
      </c>
      <c r="M564" s="8">
        <f t="shared" si="24"/>
        <v>28.53</v>
      </c>
      <c r="N564" t="str">
        <f t="shared" si="25"/>
        <v>Libero</v>
      </c>
      <c r="O564" t="str">
        <f t="shared" si="26"/>
        <v>Light</v>
      </c>
      <c r="P564" t="str">
        <f>_xlfn.XLOOKUP(C564,customers!$A$1:$A$1001,customers!$I$1:$I$1001,,0)</f>
        <v>No</v>
      </c>
    </row>
    <row r="565" spans="1:16" x14ac:dyDescent="0.35">
      <c r="A565" s="2" t="s">
        <v>3671</v>
      </c>
      <c r="B565" s="9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 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 s="6">
        <f>_xlfn.XLOOKUP(D565,products!$A$1:$A$49,products!$D$1:$D$49,,0)</f>
        <v>1</v>
      </c>
      <c r="L565" s="7">
        <f>_xlfn.XLOOKUP(D565,products!$A$1:$A$49,products!$E$1:$E$49,,0)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_xlfn.XLOOKUP(C565,customers!$A$1:$A$1001,customers!$I$1:$I$1001,,0)</f>
        <v>No</v>
      </c>
    </row>
    <row r="566" spans="1:16" x14ac:dyDescent="0.35">
      <c r="A566" s="2" t="s">
        <v>3677</v>
      </c>
      <c r="B566" s="9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 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 s="6">
        <f>_xlfn.XLOOKUP(D566,products!$A$1:$A$49,products!$D$1:$D$49,,0)</f>
        <v>0.5</v>
      </c>
      <c r="L566" s="7">
        <f>_xlfn.XLOOKUP(D566,products!$A$1:$A$49,products!$E$1:$E$49,,0)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_xlfn.XLOOKUP(C566,customers!$A$1:$A$1001,customers!$I$1:$I$1001,,0)</f>
        <v>No</v>
      </c>
    </row>
    <row r="567" spans="1:16" x14ac:dyDescent="0.35">
      <c r="A567" s="2" t="s">
        <v>3683</v>
      </c>
      <c r="B567" s="9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 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 s="6">
        <f>_xlfn.XLOOKUP(D567,products!$A$1:$A$49,products!$D$1:$D$49,,0)</f>
        <v>2.5</v>
      </c>
      <c r="L567" s="7">
        <f>_xlfn.XLOOKUP(D567,products!$A$1:$A$49,products!$E$1:$E$49,,0)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_xlfn.XLOOKUP(C567,customers!$A$1:$A$1001,customers!$I$1:$I$1001,,0)</f>
        <v>No</v>
      </c>
    </row>
    <row r="568" spans="1:16" x14ac:dyDescent="0.35">
      <c r="A568" s="2" t="s">
        <v>3689</v>
      </c>
      <c r="B568" s="9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 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 s="6">
        <f>_xlfn.XLOOKUP(D568,products!$A$1:$A$49,products!$D$1:$D$49,,0)</f>
        <v>0.2</v>
      </c>
      <c r="L568" s="7">
        <f>_xlfn.XLOOKUP(D568,products!$A$1:$A$49,products!$E$1:$E$49,,0)</f>
        <v>3.375</v>
      </c>
      <c r="M568" s="8">
        <f t="shared" si="24"/>
        <v>20.25</v>
      </c>
      <c r="N568" t="str">
        <f t="shared" si="25"/>
        <v>Arabic</v>
      </c>
      <c r="O568" t="str">
        <f t="shared" si="26"/>
        <v>Medium</v>
      </c>
      <c r="P568" t="str">
        <f>_xlfn.XLOOKUP(C568,customers!$A$1:$A$1001,customers!$I$1:$I$1001,,0)</f>
        <v>Yes</v>
      </c>
    </row>
    <row r="569" spans="1:16" x14ac:dyDescent="0.35">
      <c r="A569" s="2" t="s">
        <v>3695</v>
      </c>
      <c r="B569" s="9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 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 s="6">
        <f>_xlfn.XLOOKUP(D569,products!$A$1:$A$49,products!$D$1:$D$49,,0)</f>
        <v>2.5</v>
      </c>
      <c r="L569" s="7">
        <f>_xlfn.XLOOKUP(D569,products!$A$1:$A$49,products!$E$1:$E$49,,0)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_xlfn.XLOOKUP(C569,customers!$A$1:$A$1001,customers!$I$1:$I$1001,,0)</f>
        <v>No</v>
      </c>
    </row>
    <row r="570" spans="1:16" x14ac:dyDescent="0.35">
      <c r="A570" s="2" t="s">
        <v>3700</v>
      </c>
      <c r="B570" s="9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 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 s="6">
        <f>_xlfn.XLOOKUP(D570,products!$A$1:$A$49,products!$D$1:$D$49,,0)</f>
        <v>0.2</v>
      </c>
      <c r="L570" s="7">
        <f>_xlfn.XLOOKUP(D570,products!$A$1:$A$49,products!$E$1:$E$49,,0)</f>
        <v>4.7549999999999999</v>
      </c>
      <c r="M570" s="8">
        <f t="shared" si="24"/>
        <v>19.02</v>
      </c>
      <c r="N570" t="str">
        <f t="shared" si="25"/>
        <v>Libero</v>
      </c>
      <c r="O570" t="str">
        <f t="shared" si="26"/>
        <v>Light</v>
      </c>
      <c r="P570" t="str">
        <f>_xlfn.XLOOKUP(C570,customers!$A$1:$A$1001,customers!$I$1:$I$1001,,0)</f>
        <v>Yes</v>
      </c>
    </row>
    <row r="571" spans="1:16" x14ac:dyDescent="0.35">
      <c r="A571" s="2" t="s">
        <v>3706</v>
      </c>
      <c r="B571" s="9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 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 s="6">
        <f>_xlfn.XLOOKUP(D571,products!$A$1:$A$49,products!$D$1:$D$49,,0)</f>
        <v>2.5</v>
      </c>
      <c r="L571" s="7">
        <f>_xlfn.XLOOKUP(D571,products!$A$1:$A$49,products!$E$1:$E$49,,0)</f>
        <v>22.884999999999998</v>
      </c>
      <c r="M571" s="8">
        <f t="shared" si="24"/>
        <v>137.31</v>
      </c>
      <c r="N571" t="str">
        <f t="shared" si="25"/>
        <v>Arabic</v>
      </c>
      <c r="O571" t="str">
        <f t="shared" si="26"/>
        <v>Dark</v>
      </c>
      <c r="P571" t="str">
        <f>_xlfn.XLOOKUP(C571,customers!$A$1:$A$1001,customers!$I$1:$I$1001,,0)</f>
        <v>No</v>
      </c>
    </row>
    <row r="572" spans="1:16" x14ac:dyDescent="0.35">
      <c r="A572" s="2" t="s">
        <v>3712</v>
      </c>
      <c r="B572" s="9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 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 s="6">
        <f>_xlfn.XLOOKUP(D572,products!$A$1:$A$49,products!$D$1:$D$49,,0)</f>
        <v>0.5</v>
      </c>
      <c r="L572" s="7">
        <f>_xlfn.XLOOKUP(D572,products!$A$1:$A$49,products!$E$1:$E$49,,0)</f>
        <v>6.75</v>
      </c>
      <c r="M572" s="8">
        <f t="shared" si="24"/>
        <v>27</v>
      </c>
      <c r="N572" t="str">
        <f t="shared" si="25"/>
        <v>Arabic</v>
      </c>
      <c r="O572" t="str">
        <f t="shared" si="26"/>
        <v>Medium</v>
      </c>
      <c r="P572" t="str">
        <f>_xlfn.XLOOKUP(C572,customers!$A$1:$A$1001,customers!$I$1:$I$1001,,0)</f>
        <v>No</v>
      </c>
    </row>
    <row r="573" spans="1:16" x14ac:dyDescent="0.35">
      <c r="A573" s="2" t="s">
        <v>3718</v>
      </c>
      <c r="B573" s="9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 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 s="6">
        <f>_xlfn.XLOOKUP(D573,products!$A$1:$A$49,products!$D$1:$D$49,,0)</f>
        <v>0.5</v>
      </c>
      <c r="L573" s="7">
        <f>_xlfn.XLOOKUP(D573,products!$A$1:$A$49,products!$E$1:$E$49,,0)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_xlfn.XLOOKUP(C573,customers!$A$1:$A$1001,customers!$I$1:$I$1001,,0)</f>
        <v>No</v>
      </c>
    </row>
    <row r="574" spans="1:16" x14ac:dyDescent="0.35">
      <c r="A574" s="2" t="s">
        <v>3724</v>
      </c>
      <c r="B574" s="9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 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 s="6">
        <f>_xlfn.XLOOKUP(D574,products!$A$1:$A$49,products!$D$1:$D$49,,0)</f>
        <v>0.2</v>
      </c>
      <c r="L574" s="7">
        <f>_xlfn.XLOOKUP(D574,products!$A$1:$A$49,products!$E$1:$E$49,,0)</f>
        <v>2.9849999999999999</v>
      </c>
      <c r="M574" s="8">
        <f t="shared" si="24"/>
        <v>5.97</v>
      </c>
      <c r="N574" t="str">
        <f t="shared" si="25"/>
        <v>Arabic</v>
      </c>
      <c r="O574" t="str">
        <f t="shared" si="26"/>
        <v>Dark</v>
      </c>
      <c r="P574" t="str">
        <f>_xlfn.XLOOKUP(C574,customers!$A$1:$A$1001,customers!$I$1:$I$1001,,0)</f>
        <v>Yes</v>
      </c>
    </row>
    <row r="575" spans="1:16" x14ac:dyDescent="0.35">
      <c r="A575" s="2" t="s">
        <v>3728</v>
      </c>
      <c r="B575" s="9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 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 s="6">
        <f>_xlfn.XLOOKUP(D575,products!$A$1:$A$49,products!$D$1:$D$49,,0)</f>
        <v>1</v>
      </c>
      <c r="L575" s="7">
        <f>_xlfn.XLOOKUP(D575,products!$A$1:$A$49,products!$E$1:$E$49,,0)</f>
        <v>11.25</v>
      </c>
      <c r="M575" s="8">
        <f t="shared" si="24"/>
        <v>67.5</v>
      </c>
      <c r="N575" t="str">
        <f t="shared" si="25"/>
        <v>Arabic</v>
      </c>
      <c r="O575" t="str">
        <f t="shared" si="26"/>
        <v>Medium</v>
      </c>
      <c r="P575" t="str">
        <f>_xlfn.XLOOKUP(C575,customers!$A$1:$A$1001,customers!$I$1:$I$1001,,0)</f>
        <v>No</v>
      </c>
    </row>
    <row r="576" spans="1:16" x14ac:dyDescent="0.35">
      <c r="A576" s="2" t="s">
        <v>3734</v>
      </c>
      <c r="B576" s="9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 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 s="6">
        <f>_xlfn.XLOOKUP(D576,products!$A$1:$A$49,products!$D$1:$D$49,,0)</f>
        <v>0.2</v>
      </c>
      <c r="L576" s="7">
        <f>_xlfn.XLOOKUP(D576,products!$A$1:$A$49,products!$E$1:$E$49,,0)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_xlfn.XLOOKUP(C576,customers!$A$1:$A$1001,customers!$I$1:$I$1001,,0)</f>
        <v>Yes</v>
      </c>
    </row>
    <row r="577" spans="1:16" x14ac:dyDescent="0.35">
      <c r="A577" s="2" t="s">
        <v>3739</v>
      </c>
      <c r="B577" s="9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 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 s="6">
        <f>_xlfn.XLOOKUP(D577,products!$A$1:$A$49,products!$D$1:$D$49,,0)</f>
        <v>2.5</v>
      </c>
      <c r="L577" s="7">
        <f>_xlfn.XLOOKUP(D577,products!$A$1:$A$49,products!$E$1:$E$49,,0)</f>
        <v>33.464999999999996</v>
      </c>
      <c r="M577" s="8">
        <f t="shared" si="24"/>
        <v>66.929999999999993</v>
      </c>
      <c r="N577" t="str">
        <f t="shared" si="25"/>
        <v>Libero</v>
      </c>
      <c r="O577" t="str">
        <f t="shared" si="26"/>
        <v>Medium</v>
      </c>
      <c r="P577" t="str">
        <f>_xlfn.XLOOKUP(C577,customers!$A$1:$A$1001,customers!$I$1:$I$1001,,0)</f>
        <v>No</v>
      </c>
    </row>
    <row r="578" spans="1:16" x14ac:dyDescent="0.35">
      <c r="A578" s="2" t="s">
        <v>3745</v>
      </c>
      <c r="B578" s="9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 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 s="6">
        <f>_xlfn.XLOOKUP(D578,products!$A$1:$A$49,products!$D$1:$D$49,,0)</f>
        <v>0.2</v>
      </c>
      <c r="L578" s="7">
        <f>_xlfn.XLOOKUP(D578,products!$A$1:$A$49,products!$E$1:$E$49,,0)</f>
        <v>2.9849999999999999</v>
      </c>
      <c r="M578" s="8">
        <f t="shared" si="24"/>
        <v>17.91</v>
      </c>
      <c r="N578" t="str">
        <f t="shared" si="25"/>
        <v>Arabic</v>
      </c>
      <c r="O578" t="str">
        <f t="shared" si="26"/>
        <v>Dark</v>
      </c>
      <c r="P578" t="str">
        <f>_xlfn.XLOOKUP(C578,customers!$A$1:$A$1001,customers!$I$1:$I$1001,,0)</f>
        <v>No</v>
      </c>
    </row>
    <row r="579" spans="1:16" x14ac:dyDescent="0.35">
      <c r="A579" s="2" t="s">
        <v>3751</v>
      </c>
      <c r="B579" s="9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 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 s="6">
        <f>_xlfn.XLOOKUP(D579,products!$A$1:$A$49,products!$D$1:$D$49,,0)</f>
        <v>1</v>
      </c>
      <c r="L579" s="7">
        <f>_xlfn.XLOOKUP(D579,products!$A$1:$A$49,products!$E$1:$E$49,,0)</f>
        <v>14.55</v>
      </c>
      <c r="M579" s="8">
        <f t="shared" ref="M579:M642" si="27">E579*L579</f>
        <v>58.2</v>
      </c>
      <c r="N579" t="str">
        <f t="shared" ref="N579:N642" si="28">IF(I579="Rob","Robusta",IF(I579="Exc","Excelsa",IF(I579="Ara","Arabic",IF(I579="Lib","Libero",""))))</f>
        <v>Libero</v>
      </c>
      <c r="O579" t="str">
        <f t="shared" ref="O579:O642" si="29">IF(J579="M", "Medium", IF(J579="D", "Dark", IF(J579="L", "Light","")))</f>
        <v>Medium</v>
      </c>
      <c r="P579" t="str">
        <f>_xlfn.XLOOKUP(C579,customers!$A$1:$A$1001,customers!$I$1:$I$1001,,0)</f>
        <v>No</v>
      </c>
    </row>
    <row r="580" spans="1:16" x14ac:dyDescent="0.35">
      <c r="A580" s="2" t="s">
        <v>3756</v>
      </c>
      <c r="B580" s="9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 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 s="6">
        <f>_xlfn.XLOOKUP(D580,products!$A$1:$A$49,products!$D$1:$D$49,,0)</f>
        <v>0.2</v>
      </c>
      <c r="L580" s="7">
        <f>_xlfn.XLOOKUP(D580,products!$A$1:$A$49,products!$E$1:$E$49,,0)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_xlfn.XLOOKUP(C580,customers!$A$1:$A$1001,customers!$I$1:$I$1001,,0)</f>
        <v>No</v>
      </c>
    </row>
    <row r="581" spans="1:16" x14ac:dyDescent="0.35">
      <c r="A581" s="2" t="s">
        <v>3756</v>
      </c>
      <c r="B581" s="9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 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 s="6">
        <f>_xlfn.XLOOKUP(D581,products!$A$1:$A$49,products!$D$1:$D$49,,0)</f>
        <v>0.5</v>
      </c>
      <c r="L581" s="7">
        <f>_xlfn.XLOOKUP(D581,products!$A$1:$A$49,products!$E$1:$E$49,,0)</f>
        <v>6.75</v>
      </c>
      <c r="M581" s="8">
        <f t="shared" si="27"/>
        <v>33.75</v>
      </c>
      <c r="N581" t="str">
        <f t="shared" si="28"/>
        <v>Arabic</v>
      </c>
      <c r="O581" t="str">
        <f t="shared" si="29"/>
        <v>Medium</v>
      </c>
      <c r="P581" t="str">
        <f>_xlfn.XLOOKUP(C581,customers!$A$1:$A$1001,customers!$I$1:$I$1001,,0)</f>
        <v>No</v>
      </c>
    </row>
    <row r="582" spans="1:16" x14ac:dyDescent="0.35">
      <c r="A582" s="2" t="s">
        <v>3767</v>
      </c>
      <c r="B582" s="9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 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 s="6">
        <f>_xlfn.XLOOKUP(D582,products!$A$1:$A$49,products!$D$1:$D$49,,0)</f>
        <v>1</v>
      </c>
      <c r="L582" s="7">
        <f>_xlfn.XLOOKUP(D582,products!$A$1:$A$49,products!$E$1:$E$49,,0)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_xlfn.XLOOKUP(C582,customers!$A$1:$A$1001,customers!$I$1:$I$1001,,0)</f>
        <v>Yes</v>
      </c>
    </row>
    <row r="583" spans="1:16" x14ac:dyDescent="0.35">
      <c r="A583" s="2" t="s">
        <v>3773</v>
      </c>
      <c r="B583" s="9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 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 s="6">
        <f>_xlfn.XLOOKUP(D583,products!$A$1:$A$49,products!$D$1:$D$49,,0)</f>
        <v>0.5</v>
      </c>
      <c r="L583" s="7">
        <f>_xlfn.XLOOKUP(D583,products!$A$1:$A$49,products!$E$1:$E$49,,0)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_xlfn.XLOOKUP(C583,customers!$A$1:$A$1001,customers!$I$1:$I$1001,,0)</f>
        <v>Yes</v>
      </c>
    </row>
    <row r="584" spans="1:16" x14ac:dyDescent="0.35">
      <c r="A584" s="2" t="s">
        <v>3778</v>
      </c>
      <c r="B584" s="9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 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 s="6">
        <f>_xlfn.XLOOKUP(D584,products!$A$1:$A$49,products!$D$1:$D$49,,0)</f>
        <v>1</v>
      </c>
      <c r="L584" s="7">
        <f>_xlfn.XLOOKUP(D584,products!$A$1:$A$49,products!$E$1:$E$49,,0)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_xlfn.XLOOKUP(C584,customers!$A$1:$A$1001,customers!$I$1:$I$1001,,0)</f>
        <v>No</v>
      </c>
    </row>
    <row r="585" spans="1:16" x14ac:dyDescent="0.35">
      <c r="A585" s="2" t="s">
        <v>3784</v>
      </c>
      <c r="B585" s="9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 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 s="6">
        <f>_xlfn.XLOOKUP(D585,products!$A$1:$A$49,products!$D$1:$D$49,,0)</f>
        <v>0.2</v>
      </c>
      <c r="L585" s="7">
        <f>_xlfn.XLOOKUP(D585,products!$A$1:$A$49,products!$E$1:$E$49,,0)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_xlfn.XLOOKUP(C585,customers!$A$1:$A$1001,customers!$I$1:$I$1001,,0)</f>
        <v>Yes</v>
      </c>
    </row>
    <row r="586" spans="1:16" x14ac:dyDescent="0.35">
      <c r="A586" s="2" t="s">
        <v>3790</v>
      </c>
      <c r="B586" s="9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 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 s="6">
        <f>_xlfn.XLOOKUP(D586,products!$A$1:$A$49,products!$D$1:$D$49,,0)</f>
        <v>0.2</v>
      </c>
      <c r="L586" s="7">
        <f>_xlfn.XLOOKUP(D586,products!$A$1:$A$49,products!$E$1:$E$49,,0)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_xlfn.XLOOKUP(C586,customers!$A$1:$A$1001,customers!$I$1:$I$1001,,0)</f>
        <v>No</v>
      </c>
    </row>
    <row r="587" spans="1:16" x14ac:dyDescent="0.35">
      <c r="A587" s="2" t="s">
        <v>3796</v>
      </c>
      <c r="B587" s="9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 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 s="6">
        <f>_xlfn.XLOOKUP(D587,products!$A$1:$A$49,products!$D$1:$D$49,,0)</f>
        <v>0.5</v>
      </c>
      <c r="L587" s="7">
        <f>_xlfn.XLOOKUP(D587,products!$A$1:$A$49,products!$E$1:$E$49,,0)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_xlfn.XLOOKUP(C587,customers!$A$1:$A$1001,customers!$I$1:$I$1001,,0)</f>
        <v>Yes</v>
      </c>
    </row>
    <row r="588" spans="1:16" x14ac:dyDescent="0.35">
      <c r="A588" s="2" t="s">
        <v>3802</v>
      </c>
      <c r="B588" s="9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 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 s="6">
        <f>_xlfn.XLOOKUP(D588,products!$A$1:$A$49,products!$D$1:$D$49,,0)</f>
        <v>2.5</v>
      </c>
      <c r="L588" s="7">
        <f>_xlfn.XLOOKUP(D588,products!$A$1:$A$49,products!$E$1:$E$49,,0)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_xlfn.XLOOKUP(C588,customers!$A$1:$A$1001,customers!$I$1:$I$1001,,0)</f>
        <v>No</v>
      </c>
    </row>
    <row r="589" spans="1:16" x14ac:dyDescent="0.35">
      <c r="A589" s="2" t="s">
        <v>3807</v>
      </c>
      <c r="B589" s="9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 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 s="6">
        <f>_xlfn.XLOOKUP(D589,products!$A$1:$A$49,products!$D$1:$D$49,,0)</f>
        <v>0.5</v>
      </c>
      <c r="L589" s="7">
        <f>_xlfn.XLOOKUP(D589,products!$A$1:$A$49,products!$E$1:$E$49,,0)</f>
        <v>7.77</v>
      </c>
      <c r="M589" s="8">
        <f t="shared" si="27"/>
        <v>7.77</v>
      </c>
      <c r="N589" t="str">
        <f t="shared" si="28"/>
        <v>Libero</v>
      </c>
      <c r="O589" t="str">
        <f t="shared" si="29"/>
        <v>Dark</v>
      </c>
      <c r="P589" t="str">
        <f>_xlfn.XLOOKUP(C589,customers!$A$1:$A$1001,customers!$I$1:$I$1001,,0)</f>
        <v>Yes</v>
      </c>
    </row>
    <row r="590" spans="1:16" x14ac:dyDescent="0.35">
      <c r="A590" s="2" t="s">
        <v>3812</v>
      </c>
      <c r="B590" s="9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 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 s="6">
        <f>_xlfn.XLOOKUP(D590,products!$A$1:$A$49,products!$D$1:$D$49,,0)</f>
        <v>0.5</v>
      </c>
      <c r="L590" s="7">
        <f>_xlfn.XLOOKUP(D590,products!$A$1:$A$49,products!$E$1:$E$49,,0)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_xlfn.XLOOKUP(C590,customers!$A$1:$A$1001,customers!$I$1:$I$1001,,0)</f>
        <v>Yes</v>
      </c>
    </row>
    <row r="591" spans="1:16" x14ac:dyDescent="0.35">
      <c r="A591" s="2" t="s">
        <v>3818</v>
      </c>
      <c r="B591" s="9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 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 s="6">
        <f>_xlfn.XLOOKUP(D591,products!$A$1:$A$49,products!$D$1:$D$49,,0)</f>
        <v>2.5</v>
      </c>
      <c r="L591" s="7">
        <f>_xlfn.XLOOKUP(D591,products!$A$1:$A$49,products!$E$1:$E$49,,0)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_xlfn.XLOOKUP(C591,customers!$A$1:$A$1001,customers!$I$1:$I$1001,,0)</f>
        <v>No</v>
      </c>
    </row>
    <row r="592" spans="1:16" x14ac:dyDescent="0.35">
      <c r="A592" s="2" t="s">
        <v>3823</v>
      </c>
      <c r="B592" s="9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 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 s="6">
        <f>_xlfn.XLOOKUP(D592,products!$A$1:$A$49,products!$D$1:$D$49,,0)</f>
        <v>2.5</v>
      </c>
      <c r="L592" s="7">
        <f>_xlfn.XLOOKUP(D592,products!$A$1:$A$49,products!$E$1:$E$49,,0)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_xlfn.XLOOKUP(C592,customers!$A$1:$A$1001,customers!$I$1:$I$1001,,0)</f>
        <v>Yes</v>
      </c>
    </row>
    <row r="593" spans="1:16" x14ac:dyDescent="0.35">
      <c r="A593" s="2" t="s">
        <v>3829</v>
      </c>
      <c r="B593" s="9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 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 s="6">
        <f>_xlfn.XLOOKUP(D593,products!$A$1:$A$49,products!$D$1:$D$49,,0)</f>
        <v>0.2</v>
      </c>
      <c r="L593" s="7">
        <f>_xlfn.XLOOKUP(D593,products!$A$1:$A$49,products!$E$1:$E$49,,0)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_xlfn.XLOOKUP(C593,customers!$A$1:$A$1001,customers!$I$1:$I$1001,,0)</f>
        <v>Yes</v>
      </c>
    </row>
    <row r="594" spans="1:16" x14ac:dyDescent="0.35">
      <c r="A594" s="2" t="s">
        <v>3834</v>
      </c>
      <c r="B594" s="9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 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 s="6">
        <f>_xlfn.XLOOKUP(D594,products!$A$1:$A$49,products!$D$1:$D$49,,0)</f>
        <v>2.5</v>
      </c>
      <c r="L594" s="7">
        <f>_xlfn.XLOOKUP(D594,products!$A$1:$A$49,products!$E$1:$E$49,,0)</f>
        <v>25.874999999999996</v>
      </c>
      <c r="M594" s="8">
        <f t="shared" si="27"/>
        <v>51.749999999999993</v>
      </c>
      <c r="N594" t="str">
        <f t="shared" si="28"/>
        <v>Arabic</v>
      </c>
      <c r="O594" t="str">
        <f t="shared" si="29"/>
        <v>Medium</v>
      </c>
      <c r="P594" t="str">
        <f>_xlfn.XLOOKUP(C594,customers!$A$1:$A$1001,customers!$I$1:$I$1001,,0)</f>
        <v>No</v>
      </c>
    </row>
    <row r="595" spans="1:16" x14ac:dyDescent="0.35">
      <c r="A595" s="2" t="s">
        <v>3839</v>
      </c>
      <c r="B595" s="9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 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 s="6">
        <f>_xlfn.XLOOKUP(D595,products!$A$1:$A$49,products!$D$1:$D$49,,0)</f>
        <v>2.5</v>
      </c>
      <c r="L595" s="7">
        <f>_xlfn.XLOOKUP(D595,products!$A$1:$A$49,products!$E$1:$E$49,,0)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_xlfn.XLOOKUP(C595,customers!$A$1:$A$1001,customers!$I$1:$I$1001,,0)</f>
        <v>Yes</v>
      </c>
    </row>
    <row r="596" spans="1:16" x14ac:dyDescent="0.35">
      <c r="A596" s="2" t="s">
        <v>3844</v>
      </c>
      <c r="B596" s="9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 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 s="6">
        <f>_xlfn.XLOOKUP(D596,products!$A$1:$A$49,products!$D$1:$D$49,,0)</f>
        <v>2.5</v>
      </c>
      <c r="L596" s="7">
        <f>_xlfn.XLOOKUP(D596,products!$A$1:$A$49,products!$E$1:$E$49,,0)</f>
        <v>29.784999999999997</v>
      </c>
      <c r="M596" s="8">
        <f t="shared" si="27"/>
        <v>59.569999999999993</v>
      </c>
      <c r="N596" t="str">
        <f t="shared" si="28"/>
        <v>Arabic</v>
      </c>
      <c r="O596" t="str">
        <f t="shared" si="29"/>
        <v>Light</v>
      </c>
      <c r="P596" t="str">
        <f>_xlfn.XLOOKUP(C596,customers!$A$1:$A$1001,customers!$I$1:$I$1001,,0)</f>
        <v>No</v>
      </c>
    </row>
    <row r="597" spans="1:16" x14ac:dyDescent="0.35">
      <c r="A597" s="2" t="s">
        <v>3850</v>
      </c>
      <c r="B597" s="9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 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 s="6">
        <f>_xlfn.XLOOKUP(D597,products!$A$1:$A$49,products!$D$1:$D$49,,0)</f>
        <v>1</v>
      </c>
      <c r="L597" s="7">
        <f>_xlfn.XLOOKUP(D597,products!$A$1:$A$49,products!$E$1:$E$49,,0)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_xlfn.XLOOKUP(C597,customers!$A$1:$A$1001,customers!$I$1:$I$1001,,0)</f>
        <v>No</v>
      </c>
    </row>
    <row r="598" spans="1:16" x14ac:dyDescent="0.35">
      <c r="A598" s="2" t="s">
        <v>3854</v>
      </c>
      <c r="B598" s="9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 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 s="6">
        <f>_xlfn.XLOOKUP(D598,products!$A$1:$A$49,products!$D$1:$D$49,,0)</f>
        <v>0.5</v>
      </c>
      <c r="L598" s="7">
        <f>_xlfn.XLOOKUP(D598,products!$A$1:$A$49,products!$E$1:$E$49,,0)</f>
        <v>6.75</v>
      </c>
      <c r="M598" s="8">
        <f t="shared" si="27"/>
        <v>33.75</v>
      </c>
      <c r="N598" t="str">
        <f t="shared" si="28"/>
        <v>Arabic</v>
      </c>
      <c r="O598" t="str">
        <f t="shared" si="29"/>
        <v>Medium</v>
      </c>
      <c r="P598" t="str">
        <f>_xlfn.XLOOKUP(C598,customers!$A$1:$A$1001,customers!$I$1:$I$1001,,0)</f>
        <v>No</v>
      </c>
    </row>
    <row r="599" spans="1:16" x14ac:dyDescent="0.35">
      <c r="A599" s="2" t="s">
        <v>3860</v>
      </c>
      <c r="B599" s="9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 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 s="6">
        <f>_xlfn.XLOOKUP(D599,products!$A$1:$A$49,products!$D$1:$D$49,,0)</f>
        <v>2.5</v>
      </c>
      <c r="L599" s="7">
        <f>_xlfn.XLOOKUP(D599,products!$A$1:$A$49,products!$E$1:$E$49,,0)</f>
        <v>36.454999999999998</v>
      </c>
      <c r="M599" s="8">
        <f t="shared" si="27"/>
        <v>145.82</v>
      </c>
      <c r="N599" t="str">
        <f t="shared" si="28"/>
        <v>Libero</v>
      </c>
      <c r="O599" t="str">
        <f t="shared" si="29"/>
        <v>Light</v>
      </c>
      <c r="P599" t="str">
        <f>_xlfn.XLOOKUP(C599,customers!$A$1:$A$1001,customers!$I$1:$I$1001,,0)</f>
        <v>Yes</v>
      </c>
    </row>
    <row r="600" spans="1:16" x14ac:dyDescent="0.35">
      <c r="A600" s="2" t="s">
        <v>3866</v>
      </c>
      <c r="B600" s="9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 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 s="6">
        <f>_xlfn.XLOOKUP(D600,products!$A$1:$A$49,products!$D$1:$D$49,,0)</f>
        <v>0.2</v>
      </c>
      <c r="L600" s="7">
        <f>_xlfn.XLOOKUP(D600,products!$A$1:$A$49,products!$E$1:$E$49,,0)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_xlfn.XLOOKUP(C600,customers!$A$1:$A$1001,customers!$I$1:$I$1001,,0)</f>
        <v>Yes</v>
      </c>
    </row>
    <row r="601" spans="1:16" x14ac:dyDescent="0.35">
      <c r="A601" s="2" t="s">
        <v>3872</v>
      </c>
      <c r="B601" s="9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 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 s="6">
        <f>_xlfn.XLOOKUP(D601,products!$A$1:$A$49,products!$D$1:$D$49,,0)</f>
        <v>0.2</v>
      </c>
      <c r="L601" s="7">
        <f>_xlfn.XLOOKUP(D601,products!$A$1:$A$49,products!$E$1:$E$49,,0)</f>
        <v>2.9849999999999999</v>
      </c>
      <c r="M601" s="8">
        <f t="shared" si="27"/>
        <v>11.94</v>
      </c>
      <c r="N601" t="str">
        <f t="shared" si="28"/>
        <v>Arabic</v>
      </c>
      <c r="O601" t="str">
        <f t="shared" si="29"/>
        <v>Dark</v>
      </c>
      <c r="P601" t="str">
        <f>_xlfn.XLOOKUP(C601,customers!$A$1:$A$1001,customers!$I$1:$I$1001,,0)</f>
        <v>Yes</v>
      </c>
    </row>
    <row r="602" spans="1:16" x14ac:dyDescent="0.35">
      <c r="A602" s="2" t="s">
        <v>3877</v>
      </c>
      <c r="B602" s="9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 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 s="6">
        <f>_xlfn.XLOOKUP(D602,products!$A$1:$A$49,products!$D$1:$D$49,,0)</f>
        <v>0.5</v>
      </c>
      <c r="L602" s="7">
        <f>_xlfn.XLOOKUP(D602,products!$A$1:$A$49,products!$E$1:$E$49,,0)</f>
        <v>7.77</v>
      </c>
      <c r="M602" s="8">
        <f t="shared" si="27"/>
        <v>7.77</v>
      </c>
      <c r="N602" t="str">
        <f t="shared" si="28"/>
        <v>Libero</v>
      </c>
      <c r="O602" t="str">
        <f t="shared" si="29"/>
        <v>Dark</v>
      </c>
      <c r="P602" t="str">
        <f>_xlfn.XLOOKUP(C602,customers!$A$1:$A$1001,customers!$I$1:$I$1001,,0)</f>
        <v>No</v>
      </c>
    </row>
    <row r="603" spans="1:16" x14ac:dyDescent="0.35">
      <c r="A603" s="2" t="s">
        <v>3883</v>
      </c>
      <c r="B603" s="9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 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 s="6">
        <f>_xlfn.XLOOKUP(D603,products!$A$1:$A$49,products!$D$1:$D$49,,0)</f>
        <v>2.5</v>
      </c>
      <c r="L603" s="7">
        <f>_xlfn.XLOOKUP(D603,products!$A$1:$A$49,products!$E$1:$E$49,,0)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_xlfn.XLOOKUP(C603,customers!$A$1:$A$1001,customers!$I$1:$I$1001,,0)</f>
        <v>Yes</v>
      </c>
    </row>
    <row r="604" spans="1:16" x14ac:dyDescent="0.35">
      <c r="A604" s="2" t="s">
        <v>3889</v>
      </c>
      <c r="B604" s="9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 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 s="6">
        <f>_xlfn.XLOOKUP(D604,products!$A$1:$A$49,products!$D$1:$D$49,,0)</f>
        <v>0.2</v>
      </c>
      <c r="L604" s="7">
        <f>_xlfn.XLOOKUP(D604,products!$A$1:$A$49,products!$E$1:$E$49,,0)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_xlfn.XLOOKUP(C604,customers!$A$1:$A$1001,customers!$I$1:$I$1001,,0)</f>
        <v>Yes</v>
      </c>
    </row>
    <row r="605" spans="1:16" x14ac:dyDescent="0.35">
      <c r="A605" s="2" t="s">
        <v>3895</v>
      </c>
      <c r="B605" s="9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 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 s="6">
        <f>_xlfn.XLOOKUP(D605,products!$A$1:$A$49,products!$D$1:$D$49,,0)</f>
        <v>0.2</v>
      </c>
      <c r="L605" s="7">
        <f>_xlfn.XLOOKUP(D605,products!$A$1:$A$49,products!$E$1:$E$49,,0)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_xlfn.XLOOKUP(C605,customers!$A$1:$A$1001,customers!$I$1:$I$1001,,0)</f>
        <v>No</v>
      </c>
    </row>
    <row r="606" spans="1:16" x14ac:dyDescent="0.35">
      <c r="A606" s="2" t="s">
        <v>3900</v>
      </c>
      <c r="B606" s="9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 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 s="6">
        <f>_xlfn.XLOOKUP(D606,products!$A$1:$A$49,products!$D$1:$D$49,,0)</f>
        <v>2.5</v>
      </c>
      <c r="L606" s="7">
        <f>_xlfn.XLOOKUP(D606,products!$A$1:$A$49,products!$E$1:$E$49,,0)</f>
        <v>29.784999999999997</v>
      </c>
      <c r="M606" s="8">
        <f t="shared" si="27"/>
        <v>119.13999999999999</v>
      </c>
      <c r="N606" t="str">
        <f t="shared" si="28"/>
        <v>Libero</v>
      </c>
      <c r="O606" t="str">
        <f t="shared" si="29"/>
        <v>Dark</v>
      </c>
      <c r="P606" t="str">
        <f>_xlfn.XLOOKUP(C606,customers!$A$1:$A$1001,customers!$I$1:$I$1001,,0)</f>
        <v>No</v>
      </c>
    </row>
    <row r="607" spans="1:16" x14ac:dyDescent="0.35">
      <c r="A607" s="2" t="s">
        <v>3905</v>
      </c>
      <c r="B607" s="9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 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 s="6">
        <f>_xlfn.XLOOKUP(D607,products!$A$1:$A$49,products!$D$1:$D$49,,0)</f>
        <v>2.5</v>
      </c>
      <c r="L607" s="7">
        <f>_xlfn.XLOOKUP(D607,products!$A$1:$A$49,products!$E$1:$E$49,,0)</f>
        <v>29.784999999999997</v>
      </c>
      <c r="M607" s="8">
        <f t="shared" si="27"/>
        <v>148.92499999999998</v>
      </c>
      <c r="N607" t="str">
        <f t="shared" si="28"/>
        <v>Arabic</v>
      </c>
      <c r="O607" t="str">
        <f t="shared" si="29"/>
        <v>Light</v>
      </c>
      <c r="P607" t="str">
        <f>_xlfn.XLOOKUP(C607,customers!$A$1:$A$1001,customers!$I$1:$I$1001,,0)</f>
        <v>Yes</v>
      </c>
    </row>
    <row r="608" spans="1:16" x14ac:dyDescent="0.35">
      <c r="A608" s="2" t="s">
        <v>3911</v>
      </c>
      <c r="B608" s="9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 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 s="6">
        <f>_xlfn.XLOOKUP(D608,products!$A$1:$A$49,products!$D$1:$D$49,,0)</f>
        <v>2.5</v>
      </c>
      <c r="L608" s="7">
        <f>_xlfn.XLOOKUP(D608,products!$A$1:$A$49,products!$E$1:$E$49,,0)</f>
        <v>36.454999999999998</v>
      </c>
      <c r="M608" s="8">
        <f t="shared" si="27"/>
        <v>109.36499999999999</v>
      </c>
      <c r="N608" t="str">
        <f t="shared" si="28"/>
        <v>Libero</v>
      </c>
      <c r="O608" t="str">
        <f t="shared" si="29"/>
        <v>Light</v>
      </c>
      <c r="P608" t="str">
        <f>_xlfn.XLOOKUP(C608,customers!$A$1:$A$1001,customers!$I$1:$I$1001,,0)</f>
        <v>Yes</v>
      </c>
    </row>
    <row r="609" spans="1:16" x14ac:dyDescent="0.35">
      <c r="A609" s="2" t="s">
        <v>3917</v>
      </c>
      <c r="B609" s="9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 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 s="6">
        <f>_xlfn.XLOOKUP(D609,products!$A$1:$A$49,products!$D$1:$D$49,,0)</f>
        <v>0.2</v>
      </c>
      <c r="L609" s="7">
        <f>_xlfn.XLOOKUP(D609,products!$A$1:$A$49,products!$E$1:$E$49,,0)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_xlfn.XLOOKUP(C609,customers!$A$1:$A$1001,customers!$I$1:$I$1001,,0)</f>
        <v>Yes</v>
      </c>
    </row>
    <row r="610" spans="1:16" x14ac:dyDescent="0.35">
      <c r="A610" s="2" t="s">
        <v>3923</v>
      </c>
      <c r="B610" s="9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 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 s="6">
        <f>_xlfn.XLOOKUP(D610,products!$A$1:$A$49,products!$D$1:$D$49,,0)</f>
        <v>2.5</v>
      </c>
      <c r="L610" s="7">
        <f>_xlfn.XLOOKUP(D610,products!$A$1:$A$49,products!$E$1:$E$49,,0)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_xlfn.XLOOKUP(C610,customers!$A$1:$A$1001,customers!$I$1:$I$1001,,0)</f>
        <v>No</v>
      </c>
    </row>
    <row r="611" spans="1:16" x14ac:dyDescent="0.35">
      <c r="A611" s="2" t="s">
        <v>3927</v>
      </c>
      <c r="B611" s="9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 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 s="6">
        <f>_xlfn.XLOOKUP(D611,products!$A$1:$A$49,products!$D$1:$D$49,,0)</f>
        <v>0.2</v>
      </c>
      <c r="L611" s="7">
        <f>_xlfn.XLOOKUP(D611,products!$A$1:$A$49,products!$E$1:$E$49,,0)</f>
        <v>4.3650000000000002</v>
      </c>
      <c r="M611" s="8">
        <f t="shared" si="27"/>
        <v>26.19</v>
      </c>
      <c r="N611" t="str">
        <f t="shared" si="28"/>
        <v>Libero</v>
      </c>
      <c r="O611" t="str">
        <f t="shared" si="29"/>
        <v>Medium</v>
      </c>
      <c r="P611" t="str">
        <f>_xlfn.XLOOKUP(C611,customers!$A$1:$A$1001,customers!$I$1:$I$1001,,0)</f>
        <v>Yes</v>
      </c>
    </row>
    <row r="612" spans="1:16" x14ac:dyDescent="0.35">
      <c r="A612" s="2" t="s">
        <v>3933</v>
      </c>
      <c r="B612" s="9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 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 s="6">
        <f>_xlfn.XLOOKUP(D612,products!$A$1:$A$49,products!$D$1:$D$49,,0)</f>
        <v>1</v>
      </c>
      <c r="L612" s="7">
        <f>_xlfn.XLOOKUP(D612,products!$A$1:$A$49,products!$E$1:$E$49,,0)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_xlfn.XLOOKUP(C612,customers!$A$1:$A$1001,customers!$I$1:$I$1001,,0)</f>
        <v>No</v>
      </c>
    </row>
    <row r="613" spans="1:16" x14ac:dyDescent="0.35">
      <c r="A613" s="2" t="s">
        <v>3939</v>
      </c>
      <c r="B613" s="9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 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 s="6">
        <f>_xlfn.XLOOKUP(D613,products!$A$1:$A$49,products!$D$1:$D$49,,0)</f>
        <v>2.5</v>
      </c>
      <c r="L613" s="7">
        <f>_xlfn.XLOOKUP(D613,products!$A$1:$A$49,products!$E$1:$E$49,,0)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_xlfn.XLOOKUP(C613,customers!$A$1:$A$1001,customers!$I$1:$I$1001,,0)</f>
        <v>No</v>
      </c>
    </row>
    <row r="614" spans="1:16" x14ac:dyDescent="0.35">
      <c r="A614" s="2" t="s">
        <v>3945</v>
      </c>
      <c r="B614" s="9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 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 s="6">
        <f>_xlfn.XLOOKUP(D614,products!$A$1:$A$49,products!$D$1:$D$49,,0)</f>
        <v>0.2</v>
      </c>
      <c r="L614" s="7">
        <f>_xlfn.XLOOKUP(D614,products!$A$1:$A$49,products!$E$1:$E$49,,0)</f>
        <v>3.375</v>
      </c>
      <c r="M614" s="8">
        <f t="shared" si="27"/>
        <v>13.5</v>
      </c>
      <c r="N614" t="str">
        <f t="shared" si="28"/>
        <v>Arabic</v>
      </c>
      <c r="O614" t="str">
        <f t="shared" si="29"/>
        <v>Medium</v>
      </c>
      <c r="P614" t="str">
        <f>_xlfn.XLOOKUP(C614,customers!$A$1:$A$1001,customers!$I$1:$I$1001,,0)</f>
        <v>No</v>
      </c>
    </row>
    <row r="615" spans="1:16" x14ac:dyDescent="0.35">
      <c r="A615" s="2" t="s">
        <v>3950</v>
      </c>
      <c r="B615" s="9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 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 s="6">
        <f>_xlfn.XLOOKUP(D615,products!$A$1:$A$49,products!$D$1:$D$49,,0)</f>
        <v>0.5</v>
      </c>
      <c r="L615" s="7">
        <f>_xlfn.XLOOKUP(D615,products!$A$1:$A$49,products!$E$1:$E$49,,0)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_xlfn.XLOOKUP(C615,customers!$A$1:$A$1001,customers!$I$1:$I$1001,,0)</f>
        <v>No</v>
      </c>
    </row>
    <row r="616" spans="1:16" x14ac:dyDescent="0.35">
      <c r="A616" s="2" t="s">
        <v>3955</v>
      </c>
      <c r="B616" s="9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 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 s="6">
        <f>_xlfn.XLOOKUP(D616,products!$A$1:$A$49,products!$D$1:$D$49,,0)</f>
        <v>0.5</v>
      </c>
      <c r="L616" s="7">
        <f>_xlfn.XLOOKUP(D616,products!$A$1:$A$49,products!$E$1:$E$49,,0)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_xlfn.XLOOKUP(C616,customers!$A$1:$A$1001,customers!$I$1:$I$1001,,0)</f>
        <v>Yes</v>
      </c>
    </row>
    <row r="617" spans="1:16" x14ac:dyDescent="0.35">
      <c r="A617" s="2" t="s">
        <v>3960</v>
      </c>
      <c r="B617" s="9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 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 s="6">
        <f>_xlfn.XLOOKUP(D617,products!$A$1:$A$49,products!$D$1:$D$49,,0)</f>
        <v>2.5</v>
      </c>
      <c r="L617" s="7">
        <f>_xlfn.XLOOKUP(D617,products!$A$1:$A$49,products!$E$1:$E$49,,0)</f>
        <v>36.454999999999998</v>
      </c>
      <c r="M617" s="8">
        <f t="shared" si="27"/>
        <v>72.91</v>
      </c>
      <c r="N617" t="str">
        <f t="shared" si="28"/>
        <v>Libero</v>
      </c>
      <c r="O617" t="str">
        <f t="shared" si="29"/>
        <v>Light</v>
      </c>
      <c r="P617" t="str">
        <f>_xlfn.XLOOKUP(C617,customers!$A$1:$A$1001,customers!$I$1:$I$1001,,0)</f>
        <v>Yes</v>
      </c>
    </row>
    <row r="618" spans="1:16" x14ac:dyDescent="0.35">
      <c r="A618" s="2" t="s">
        <v>3966</v>
      </c>
      <c r="B618" s="9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 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 s="6">
        <f>_xlfn.XLOOKUP(D618,products!$A$1:$A$49,products!$D$1:$D$49,,0)</f>
        <v>2.5</v>
      </c>
      <c r="L618" s="7">
        <f>_xlfn.XLOOKUP(D618,products!$A$1:$A$49,products!$E$1:$E$49,,0)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_xlfn.XLOOKUP(C618,customers!$A$1:$A$1001,customers!$I$1:$I$1001,,0)</f>
        <v>No</v>
      </c>
    </row>
    <row r="619" spans="1:16" x14ac:dyDescent="0.35">
      <c r="A619" s="2" t="s">
        <v>3972</v>
      </c>
      <c r="B619" s="9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 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 s="6">
        <f>_xlfn.XLOOKUP(D619,products!$A$1:$A$49,products!$D$1:$D$49,,0)</f>
        <v>2.5</v>
      </c>
      <c r="L619" s="7">
        <f>_xlfn.XLOOKUP(D619,products!$A$1:$A$49,products!$E$1:$E$49,,0)</f>
        <v>33.464999999999996</v>
      </c>
      <c r="M619" s="8">
        <f t="shared" si="27"/>
        <v>33.464999999999996</v>
      </c>
      <c r="N619" t="str">
        <f t="shared" si="28"/>
        <v>Libero</v>
      </c>
      <c r="O619" t="str">
        <f t="shared" si="29"/>
        <v>Medium</v>
      </c>
      <c r="P619" t="str">
        <f>_xlfn.XLOOKUP(C619,customers!$A$1:$A$1001,customers!$I$1:$I$1001,,0)</f>
        <v>No</v>
      </c>
    </row>
    <row r="620" spans="1:16" x14ac:dyDescent="0.35">
      <c r="A620" s="2" t="s">
        <v>3978</v>
      </c>
      <c r="B620" s="9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 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 s="6">
        <f>_xlfn.XLOOKUP(D620,products!$A$1:$A$49,products!$D$1:$D$49,,0)</f>
        <v>1</v>
      </c>
      <c r="L620" s="7">
        <f>_xlfn.XLOOKUP(D620,products!$A$1:$A$49,products!$E$1:$E$49,,0)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_xlfn.XLOOKUP(C620,customers!$A$1:$A$1001,customers!$I$1:$I$1001,,0)</f>
        <v>Yes</v>
      </c>
    </row>
    <row r="621" spans="1:16" x14ac:dyDescent="0.35">
      <c r="A621" s="2" t="s">
        <v>3984</v>
      </c>
      <c r="B621" s="9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 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 s="6">
        <f>_xlfn.XLOOKUP(D621,products!$A$1:$A$49,products!$D$1:$D$49,,0)</f>
        <v>0.5</v>
      </c>
      <c r="L621" s="7">
        <f>_xlfn.XLOOKUP(D621,products!$A$1:$A$49,products!$E$1:$E$49,,0)</f>
        <v>7.77</v>
      </c>
      <c r="M621" s="8">
        <f t="shared" si="27"/>
        <v>15.54</v>
      </c>
      <c r="N621" t="str">
        <f t="shared" si="28"/>
        <v>Libero</v>
      </c>
      <c r="O621" t="str">
        <f t="shared" si="29"/>
        <v>Dark</v>
      </c>
      <c r="P621" t="str">
        <f>_xlfn.XLOOKUP(C621,customers!$A$1:$A$1001,customers!$I$1:$I$1001,,0)</f>
        <v>Yes</v>
      </c>
    </row>
    <row r="622" spans="1:16" x14ac:dyDescent="0.35">
      <c r="A622" s="2" t="s">
        <v>3990</v>
      </c>
      <c r="B622" s="9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 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 s="6">
        <f>_xlfn.XLOOKUP(D622,products!$A$1:$A$49,products!$D$1:$D$49,,0)</f>
        <v>0.2</v>
      </c>
      <c r="L622" s="7">
        <f>_xlfn.XLOOKUP(D622,products!$A$1:$A$49,products!$E$1:$E$49,,0)</f>
        <v>3.375</v>
      </c>
      <c r="M622" s="8">
        <f t="shared" si="27"/>
        <v>20.25</v>
      </c>
      <c r="N622" t="str">
        <f t="shared" si="28"/>
        <v>Arabic</v>
      </c>
      <c r="O622" t="str">
        <f t="shared" si="29"/>
        <v>Medium</v>
      </c>
      <c r="P622" t="str">
        <f>_xlfn.XLOOKUP(C622,customers!$A$1:$A$1001,customers!$I$1:$I$1001,,0)</f>
        <v>No</v>
      </c>
    </row>
    <row r="623" spans="1:16" x14ac:dyDescent="0.35">
      <c r="A623" s="2" t="s">
        <v>3996</v>
      </c>
      <c r="B623" s="9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 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 s="6">
        <f>_xlfn.XLOOKUP(D623,products!$A$1:$A$49,products!$D$1:$D$49,,0)</f>
        <v>1</v>
      </c>
      <c r="L623" s="7">
        <f>_xlfn.XLOOKUP(D623,products!$A$1:$A$49,products!$E$1:$E$49,,0)</f>
        <v>12.95</v>
      </c>
      <c r="M623" s="8">
        <f t="shared" si="27"/>
        <v>77.699999999999989</v>
      </c>
      <c r="N623" t="str">
        <f t="shared" si="28"/>
        <v>Arabic</v>
      </c>
      <c r="O623" t="str">
        <f t="shared" si="29"/>
        <v>Light</v>
      </c>
      <c r="P623" t="str">
        <f>_xlfn.XLOOKUP(C623,customers!$A$1:$A$1001,customers!$I$1:$I$1001,,0)</f>
        <v>No</v>
      </c>
    </row>
    <row r="624" spans="1:16" x14ac:dyDescent="0.35">
      <c r="A624" s="2" t="s">
        <v>4002</v>
      </c>
      <c r="B624" s="9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 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 s="6">
        <f>_xlfn.XLOOKUP(D624,products!$A$1:$A$49,products!$D$1:$D$49,,0)</f>
        <v>2.5</v>
      </c>
      <c r="L624" s="7">
        <f>_xlfn.XLOOKUP(D624,products!$A$1:$A$49,products!$E$1:$E$49,,0)</f>
        <v>33.464999999999996</v>
      </c>
      <c r="M624" s="8">
        <f t="shared" si="27"/>
        <v>133.85999999999999</v>
      </c>
      <c r="N624" t="str">
        <f t="shared" si="28"/>
        <v>Libero</v>
      </c>
      <c r="O624" t="str">
        <f t="shared" si="29"/>
        <v>Medium</v>
      </c>
      <c r="P624" t="str">
        <f>_xlfn.XLOOKUP(C624,customers!$A$1:$A$1001,customers!$I$1:$I$1001,,0)</f>
        <v>No</v>
      </c>
    </row>
    <row r="625" spans="1:16" x14ac:dyDescent="0.35">
      <c r="A625" s="2" t="s">
        <v>4007</v>
      </c>
      <c r="B625" s="9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 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 s="6">
        <f>_xlfn.XLOOKUP(D625,products!$A$1:$A$49,products!$D$1:$D$49,,0)</f>
        <v>1</v>
      </c>
      <c r="L625" s="7">
        <f>_xlfn.XLOOKUP(D625,products!$A$1:$A$49,products!$E$1:$E$49,,0)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_xlfn.XLOOKUP(C625,customers!$A$1:$A$1001,customers!$I$1:$I$1001,,0)</f>
        <v>No</v>
      </c>
    </row>
    <row r="626" spans="1:16" x14ac:dyDescent="0.35">
      <c r="A626" s="2" t="s">
        <v>4012</v>
      </c>
      <c r="B626" s="9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 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 s="6">
        <f>_xlfn.XLOOKUP(D626,products!$A$1:$A$49,products!$D$1:$D$49,,0)</f>
        <v>2.5</v>
      </c>
      <c r="L626" s="7">
        <f>_xlfn.XLOOKUP(D626,products!$A$1:$A$49,products!$E$1:$E$49,,0)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_xlfn.XLOOKUP(C626,customers!$A$1:$A$1001,customers!$I$1:$I$1001,,0)</f>
        <v>Yes</v>
      </c>
    </row>
    <row r="627" spans="1:16" x14ac:dyDescent="0.35">
      <c r="A627" s="2" t="s">
        <v>4017</v>
      </c>
      <c r="B627" s="9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 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 s="6">
        <f>_xlfn.XLOOKUP(D627,products!$A$1:$A$49,products!$D$1:$D$49,,0)</f>
        <v>0.5</v>
      </c>
      <c r="L627" s="7">
        <f>_xlfn.XLOOKUP(D627,products!$A$1:$A$49,products!$E$1:$E$49,,0)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_xlfn.XLOOKUP(C627,customers!$A$1:$A$1001,customers!$I$1:$I$1001,,0)</f>
        <v>No</v>
      </c>
    </row>
    <row r="628" spans="1:16" x14ac:dyDescent="0.35">
      <c r="A628" s="2" t="s">
        <v>4023</v>
      </c>
      <c r="B628" s="9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 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 s="6">
        <f>_xlfn.XLOOKUP(D628,products!$A$1:$A$49,products!$D$1:$D$49,,0)</f>
        <v>2.5</v>
      </c>
      <c r="L628" s="7">
        <f>_xlfn.XLOOKUP(D628,products!$A$1:$A$49,products!$E$1:$E$49,,0)</f>
        <v>25.874999999999996</v>
      </c>
      <c r="M628" s="8">
        <f t="shared" si="27"/>
        <v>77.624999999999986</v>
      </c>
      <c r="N628" t="str">
        <f t="shared" si="28"/>
        <v>Arabic</v>
      </c>
      <c r="O628" t="str">
        <f t="shared" si="29"/>
        <v>Medium</v>
      </c>
      <c r="P628" t="str">
        <f>_xlfn.XLOOKUP(C628,customers!$A$1:$A$1001,customers!$I$1:$I$1001,,0)</f>
        <v>No</v>
      </c>
    </row>
    <row r="629" spans="1:16" x14ac:dyDescent="0.35">
      <c r="A629" s="2" t="s">
        <v>4029</v>
      </c>
      <c r="B629" s="9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 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 s="6">
        <f>_xlfn.XLOOKUP(D629,products!$A$1:$A$49,products!$D$1:$D$49,,0)</f>
        <v>2.5</v>
      </c>
      <c r="L629" s="7">
        <f>_xlfn.XLOOKUP(D629,products!$A$1:$A$49,products!$E$1:$E$49,,0)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_xlfn.XLOOKUP(C629,customers!$A$1:$A$1001,customers!$I$1:$I$1001,,0)</f>
        <v>Yes</v>
      </c>
    </row>
    <row r="630" spans="1:16" x14ac:dyDescent="0.35">
      <c r="A630" s="2" t="s">
        <v>4035</v>
      </c>
      <c r="B630" s="9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 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 s="6">
        <f>_xlfn.XLOOKUP(D630,products!$A$1:$A$49,products!$D$1:$D$49,,0)</f>
        <v>0.2</v>
      </c>
      <c r="L630" s="7">
        <f>_xlfn.XLOOKUP(D630,products!$A$1:$A$49,products!$E$1:$E$49,,0)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_xlfn.XLOOKUP(C630,customers!$A$1:$A$1001,customers!$I$1:$I$1001,,0)</f>
        <v>Yes</v>
      </c>
    </row>
    <row r="631" spans="1:16" x14ac:dyDescent="0.35">
      <c r="A631" s="2" t="s">
        <v>4035</v>
      </c>
      <c r="B631" s="9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 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 s="6">
        <f>_xlfn.XLOOKUP(D631,products!$A$1:$A$49,products!$D$1:$D$49,,0)</f>
        <v>0.5</v>
      </c>
      <c r="L631" s="7">
        <f>_xlfn.XLOOKUP(D631,products!$A$1:$A$49,products!$E$1:$E$49,,0)</f>
        <v>7.77</v>
      </c>
      <c r="M631" s="8">
        <f t="shared" si="27"/>
        <v>31.08</v>
      </c>
      <c r="N631" t="str">
        <f t="shared" si="28"/>
        <v>Libero</v>
      </c>
      <c r="O631" t="str">
        <f t="shared" si="29"/>
        <v>Dark</v>
      </c>
      <c r="P631" t="str">
        <f>_xlfn.XLOOKUP(C631,customers!$A$1:$A$1001,customers!$I$1:$I$1001,,0)</f>
        <v>Yes</v>
      </c>
    </row>
    <row r="632" spans="1:16" x14ac:dyDescent="0.35">
      <c r="A632" s="2" t="s">
        <v>4035</v>
      </c>
      <c r="B632" s="9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 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 s="6">
        <f>_xlfn.XLOOKUP(D632,products!$A$1:$A$49,products!$D$1:$D$49,,0)</f>
        <v>0.2</v>
      </c>
      <c r="L632" s="7">
        <f>_xlfn.XLOOKUP(D632,products!$A$1:$A$49,products!$E$1:$E$49,,0)</f>
        <v>2.9849999999999999</v>
      </c>
      <c r="M632" s="8">
        <f t="shared" si="27"/>
        <v>2.9849999999999999</v>
      </c>
      <c r="N632" t="str">
        <f t="shared" si="28"/>
        <v>Arabic</v>
      </c>
      <c r="O632" t="str">
        <f t="shared" si="29"/>
        <v>Dark</v>
      </c>
      <c r="P632" t="str">
        <f>_xlfn.XLOOKUP(C632,customers!$A$1:$A$1001,customers!$I$1:$I$1001,,0)</f>
        <v>Yes</v>
      </c>
    </row>
    <row r="633" spans="1:16" x14ac:dyDescent="0.35">
      <c r="A633" s="2" t="s">
        <v>4035</v>
      </c>
      <c r="B633" s="9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 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 s="6">
        <f>_xlfn.XLOOKUP(D633,products!$A$1:$A$49,products!$D$1:$D$49,,0)</f>
        <v>2.5</v>
      </c>
      <c r="L633" s="7">
        <f>_xlfn.XLOOKUP(D633,products!$A$1:$A$49,products!$E$1:$E$49,,0)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_xlfn.XLOOKUP(C633,customers!$A$1:$A$1001,customers!$I$1:$I$1001,,0)</f>
        <v>Yes</v>
      </c>
    </row>
    <row r="634" spans="1:16" x14ac:dyDescent="0.35">
      <c r="A634" s="2" t="s">
        <v>4056</v>
      </c>
      <c r="B634" s="9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 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 s="6">
        <f>_xlfn.XLOOKUP(D634,products!$A$1:$A$49,products!$D$1:$D$49,,0)</f>
        <v>0.5</v>
      </c>
      <c r="L634" s="7">
        <f>_xlfn.XLOOKUP(D634,products!$A$1:$A$49,products!$E$1:$E$49,,0)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_xlfn.XLOOKUP(C634,customers!$A$1:$A$1001,customers!$I$1:$I$1001,,0)</f>
        <v>No</v>
      </c>
    </row>
    <row r="635" spans="1:16" x14ac:dyDescent="0.35">
      <c r="A635" s="2" t="s">
        <v>4062</v>
      </c>
      <c r="B635" s="9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 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 s="6">
        <f>_xlfn.XLOOKUP(D635,products!$A$1:$A$49,products!$D$1:$D$49,,0)</f>
        <v>1</v>
      </c>
      <c r="L635" s="7">
        <f>_xlfn.XLOOKUP(D635,products!$A$1:$A$49,products!$E$1:$E$49,,0)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_xlfn.XLOOKUP(C635,customers!$A$1:$A$1001,customers!$I$1:$I$1001,,0)</f>
        <v>No</v>
      </c>
    </row>
    <row r="636" spans="1:16" x14ac:dyDescent="0.35">
      <c r="A636" s="2" t="s">
        <v>4068</v>
      </c>
      <c r="B636" s="9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 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 s="6">
        <f>_xlfn.XLOOKUP(D636,products!$A$1:$A$49,products!$D$1:$D$49,,0)</f>
        <v>1</v>
      </c>
      <c r="L636" s="7">
        <f>_xlfn.XLOOKUP(D636,products!$A$1:$A$49,products!$E$1:$E$49,,0)</f>
        <v>14.55</v>
      </c>
      <c r="M636" s="8">
        <f t="shared" si="27"/>
        <v>43.650000000000006</v>
      </c>
      <c r="N636" t="str">
        <f t="shared" si="28"/>
        <v>Libero</v>
      </c>
      <c r="O636" t="str">
        <f t="shared" si="29"/>
        <v>Medium</v>
      </c>
      <c r="P636" t="str">
        <f>_xlfn.XLOOKUP(C636,customers!$A$1:$A$1001,customers!$I$1:$I$1001,,0)</f>
        <v>No</v>
      </c>
    </row>
    <row r="637" spans="1:16" x14ac:dyDescent="0.35">
      <c r="A637" s="2" t="s">
        <v>4074</v>
      </c>
      <c r="B637" s="9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 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 s="6">
        <f>_xlfn.XLOOKUP(D637,products!$A$1:$A$49,products!$D$1:$D$49,,0)</f>
        <v>0.5</v>
      </c>
      <c r="L637" s="7">
        <f>_xlfn.XLOOKUP(D637,products!$A$1:$A$49,products!$E$1:$E$49,,0)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_xlfn.XLOOKUP(C637,customers!$A$1:$A$1001,customers!$I$1:$I$1001,,0)</f>
        <v>Yes</v>
      </c>
    </row>
    <row r="638" spans="1:16" x14ac:dyDescent="0.35">
      <c r="A638" s="2" t="s">
        <v>4080</v>
      </c>
      <c r="B638" s="9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 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 s="6">
        <f>_xlfn.XLOOKUP(D638,products!$A$1:$A$49,products!$D$1:$D$49,,0)</f>
        <v>1</v>
      </c>
      <c r="L638" s="7">
        <f>_xlfn.XLOOKUP(D638,products!$A$1:$A$49,products!$E$1:$E$49,,0)</f>
        <v>15.85</v>
      </c>
      <c r="M638" s="8">
        <f t="shared" si="27"/>
        <v>95.1</v>
      </c>
      <c r="N638" t="str">
        <f t="shared" si="28"/>
        <v>Libero</v>
      </c>
      <c r="O638" t="str">
        <f t="shared" si="29"/>
        <v>Light</v>
      </c>
      <c r="P638" t="str">
        <f>_xlfn.XLOOKUP(C638,customers!$A$1:$A$1001,customers!$I$1:$I$1001,,0)</f>
        <v>Yes</v>
      </c>
    </row>
    <row r="639" spans="1:16" x14ac:dyDescent="0.35">
      <c r="A639" s="2" t="s">
        <v>4086</v>
      </c>
      <c r="B639" s="9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 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 s="6">
        <f>_xlfn.XLOOKUP(D639,products!$A$1:$A$49,products!$D$1:$D$49,,0)</f>
        <v>2.5</v>
      </c>
      <c r="L639" s="7">
        <f>_xlfn.XLOOKUP(D639,products!$A$1:$A$49,products!$E$1:$E$49,,0)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_xlfn.XLOOKUP(C639,customers!$A$1:$A$1001,customers!$I$1:$I$1001,,0)</f>
        <v>Yes</v>
      </c>
    </row>
    <row r="640" spans="1:16" x14ac:dyDescent="0.35">
      <c r="A640" s="2" t="s">
        <v>4093</v>
      </c>
      <c r="B640" s="9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 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 s="6">
        <f>_xlfn.XLOOKUP(D640,products!$A$1:$A$49,products!$D$1:$D$49,,0)</f>
        <v>2.5</v>
      </c>
      <c r="L640" s="7">
        <f>_xlfn.XLOOKUP(D640,products!$A$1:$A$49,products!$E$1:$E$49,,0)</f>
        <v>25.874999999999996</v>
      </c>
      <c r="M640" s="8">
        <f t="shared" si="27"/>
        <v>77.624999999999986</v>
      </c>
      <c r="N640" t="str">
        <f t="shared" si="28"/>
        <v>Arabic</v>
      </c>
      <c r="O640" t="str">
        <f t="shared" si="29"/>
        <v>Medium</v>
      </c>
      <c r="P640" t="str">
        <f>_xlfn.XLOOKUP(C640,customers!$A$1:$A$1001,customers!$I$1:$I$1001,,0)</f>
        <v>Yes</v>
      </c>
    </row>
    <row r="641" spans="1:16" x14ac:dyDescent="0.35">
      <c r="A641" s="2" t="s">
        <v>4098</v>
      </c>
      <c r="B641" s="9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 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 s="6">
        <f>_xlfn.XLOOKUP(D641,products!$A$1:$A$49,products!$D$1:$D$49,,0)</f>
        <v>0.2</v>
      </c>
      <c r="L641" s="7">
        <f>_xlfn.XLOOKUP(D641,products!$A$1:$A$49,products!$E$1:$E$49,,0)</f>
        <v>3.8849999999999998</v>
      </c>
      <c r="M641" s="8">
        <f t="shared" si="27"/>
        <v>3.8849999999999998</v>
      </c>
      <c r="N641" t="str">
        <f t="shared" si="28"/>
        <v>Libero</v>
      </c>
      <c r="O641" t="str">
        <f t="shared" si="29"/>
        <v>Dark</v>
      </c>
      <c r="P641" t="str">
        <f>_xlfn.XLOOKUP(C641,customers!$A$1:$A$1001,customers!$I$1:$I$1001,,0)</f>
        <v>Yes</v>
      </c>
    </row>
    <row r="642" spans="1:16" x14ac:dyDescent="0.35">
      <c r="A642" s="2" t="s">
        <v>4104</v>
      </c>
      <c r="B642" s="9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 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 s="6">
        <f>_xlfn.XLOOKUP(D642,products!$A$1:$A$49,products!$D$1:$D$49,,0)</f>
        <v>2.5</v>
      </c>
      <c r="L642" s="7">
        <f>_xlfn.XLOOKUP(D642,products!$A$1:$A$49,products!$E$1:$E$49,,0)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_xlfn.XLOOKUP(C642,customers!$A$1:$A$1001,customers!$I$1:$I$1001,,0)</f>
        <v>No</v>
      </c>
    </row>
    <row r="643" spans="1:16" x14ac:dyDescent="0.35">
      <c r="A643" s="2" t="s">
        <v>4109</v>
      </c>
      <c r="B643" s="9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 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 s="6">
        <f>_xlfn.XLOOKUP(D643,products!$A$1:$A$49,products!$D$1:$D$49,,0)</f>
        <v>1</v>
      </c>
      <c r="L643" s="7">
        <f>_xlfn.XLOOKUP(D643,products!$A$1:$A$49,products!$E$1:$E$49,,0)</f>
        <v>11.95</v>
      </c>
      <c r="M643" s="8">
        <f t="shared" ref="M643:M706" si="30">E643*L643</f>
        <v>35.849999999999994</v>
      </c>
      <c r="N643" t="str">
        <f t="shared" ref="N643:N706" si="31">IF(I643="Rob","Robusta",IF(I643="Exc","Excelsa",IF(I643="Ara","Arabic",IF(I643="Lib","Libero",""))))</f>
        <v>Robusta</v>
      </c>
      <c r="O643" t="str">
        <f t="shared" ref="O643:O706" si="32">IF(J643="M", "Medium", IF(J643="D", "Dark", IF(J643="L", "Light","")))</f>
        <v>Light</v>
      </c>
      <c r="P643" t="str">
        <f>_xlfn.XLOOKUP(C643,customers!$A$1:$A$1001,customers!$I$1:$I$1001,,0)</f>
        <v>Yes</v>
      </c>
    </row>
    <row r="644" spans="1:16" x14ac:dyDescent="0.35">
      <c r="A644" s="2" t="s">
        <v>4115</v>
      </c>
      <c r="B644" s="9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 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 s="6">
        <f>_xlfn.XLOOKUP(D644,products!$A$1:$A$49,products!$D$1:$D$49,,0)</f>
        <v>0.2</v>
      </c>
      <c r="L644" s="7">
        <f>_xlfn.XLOOKUP(D644,products!$A$1:$A$49,products!$E$1:$E$49,,0)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_xlfn.XLOOKUP(C644,customers!$A$1:$A$1001,customers!$I$1:$I$1001,,0)</f>
        <v>Yes</v>
      </c>
    </row>
    <row r="645" spans="1:16" x14ac:dyDescent="0.35">
      <c r="A645" s="2" t="s">
        <v>4123</v>
      </c>
      <c r="B645" s="9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 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 s="6">
        <f>_xlfn.XLOOKUP(D645,products!$A$1:$A$49,products!$D$1:$D$49,,0)</f>
        <v>2.5</v>
      </c>
      <c r="L645" s="7">
        <f>_xlfn.XLOOKUP(D645,products!$A$1:$A$49,products!$E$1:$E$49,,0)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_xlfn.XLOOKUP(C645,customers!$A$1:$A$1001,customers!$I$1:$I$1001,,0)</f>
        <v>Yes</v>
      </c>
    </row>
    <row r="646" spans="1:16" x14ac:dyDescent="0.35">
      <c r="A646" s="2" t="s">
        <v>4128</v>
      </c>
      <c r="B646" s="9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 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 s="6">
        <f>_xlfn.XLOOKUP(D646,products!$A$1:$A$49,products!$D$1:$D$49,,0)</f>
        <v>2.5</v>
      </c>
      <c r="L646" s="7">
        <f>_xlfn.XLOOKUP(D646,products!$A$1:$A$49,products!$E$1:$E$49,,0)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_xlfn.XLOOKUP(C646,customers!$A$1:$A$1001,customers!$I$1:$I$1001,,0)</f>
        <v>No</v>
      </c>
    </row>
    <row r="647" spans="1:16" x14ac:dyDescent="0.35">
      <c r="A647" s="2" t="s">
        <v>4133</v>
      </c>
      <c r="B647" s="9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 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 s="6">
        <f>_xlfn.XLOOKUP(D647,products!$A$1:$A$49,products!$D$1:$D$49,,0)</f>
        <v>2.5</v>
      </c>
      <c r="L647" s="7">
        <f>_xlfn.XLOOKUP(D647,products!$A$1:$A$49,products!$E$1:$E$49,,0)</f>
        <v>22.884999999999998</v>
      </c>
      <c r="M647" s="8">
        <f t="shared" si="30"/>
        <v>68.655000000000001</v>
      </c>
      <c r="N647" t="str">
        <f t="shared" si="31"/>
        <v>Arabic</v>
      </c>
      <c r="O647" t="str">
        <f t="shared" si="32"/>
        <v>Dark</v>
      </c>
      <c r="P647" t="str">
        <f>_xlfn.XLOOKUP(C647,customers!$A$1:$A$1001,customers!$I$1:$I$1001,,0)</f>
        <v>Yes</v>
      </c>
    </row>
    <row r="648" spans="1:16" x14ac:dyDescent="0.35">
      <c r="A648" s="2" t="s">
        <v>4139</v>
      </c>
      <c r="B648" s="9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 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 s="6">
        <f>_xlfn.XLOOKUP(D648,products!$A$1:$A$49,products!$D$1:$D$49,,0)</f>
        <v>1</v>
      </c>
      <c r="L648" s="7">
        <f>_xlfn.XLOOKUP(D648,products!$A$1:$A$49,products!$E$1:$E$49,,0)</f>
        <v>9.9499999999999993</v>
      </c>
      <c r="M648" s="8">
        <f t="shared" si="30"/>
        <v>9.9499999999999993</v>
      </c>
      <c r="N648" t="str">
        <f t="shared" si="31"/>
        <v>Arabic</v>
      </c>
      <c r="O648" t="str">
        <f t="shared" si="32"/>
        <v>Dark</v>
      </c>
      <c r="P648" t="str">
        <f>_xlfn.XLOOKUP(C648,customers!$A$1:$A$1001,customers!$I$1:$I$1001,,0)</f>
        <v>Yes</v>
      </c>
    </row>
    <row r="649" spans="1:16" x14ac:dyDescent="0.35">
      <c r="A649" s="2" t="s">
        <v>4145</v>
      </c>
      <c r="B649" s="9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 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 s="6">
        <f>_xlfn.XLOOKUP(D649,products!$A$1:$A$49,products!$D$1:$D$49,,0)</f>
        <v>0.5</v>
      </c>
      <c r="L649" s="7">
        <f>_xlfn.XLOOKUP(D649,products!$A$1:$A$49,products!$E$1:$E$49,,0)</f>
        <v>9.51</v>
      </c>
      <c r="M649" s="8">
        <f t="shared" si="30"/>
        <v>28.53</v>
      </c>
      <c r="N649" t="str">
        <f t="shared" si="31"/>
        <v>Libero</v>
      </c>
      <c r="O649" t="str">
        <f t="shared" si="32"/>
        <v>Light</v>
      </c>
      <c r="P649" t="str">
        <f>_xlfn.XLOOKUP(C649,customers!$A$1:$A$1001,customers!$I$1:$I$1001,,0)</f>
        <v>Yes</v>
      </c>
    </row>
    <row r="650" spans="1:16" x14ac:dyDescent="0.35">
      <c r="A650" s="2" t="s">
        <v>4151</v>
      </c>
      <c r="B650" s="9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 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 s="6">
        <f>_xlfn.XLOOKUP(D650,products!$A$1:$A$49,products!$D$1:$D$49,,0)</f>
        <v>0.2</v>
      </c>
      <c r="L650" s="7">
        <f>_xlfn.XLOOKUP(D650,products!$A$1:$A$49,products!$E$1:$E$49,,0)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_xlfn.XLOOKUP(C650,customers!$A$1:$A$1001,customers!$I$1:$I$1001,,0)</f>
        <v>No</v>
      </c>
    </row>
    <row r="651" spans="1:16" x14ac:dyDescent="0.35">
      <c r="A651" s="2" t="s">
        <v>4157</v>
      </c>
      <c r="B651" s="9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 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 s="6">
        <f>_xlfn.XLOOKUP(D651,products!$A$1:$A$49,products!$D$1:$D$49,,0)</f>
        <v>1</v>
      </c>
      <c r="L651" s="7">
        <f>_xlfn.XLOOKUP(D651,products!$A$1:$A$49,products!$E$1:$E$49,,0)</f>
        <v>15.85</v>
      </c>
      <c r="M651" s="8">
        <f t="shared" si="30"/>
        <v>95.1</v>
      </c>
      <c r="N651" t="str">
        <f t="shared" si="31"/>
        <v>Libero</v>
      </c>
      <c r="O651" t="str">
        <f t="shared" si="32"/>
        <v>Light</v>
      </c>
      <c r="P651" t="str">
        <f>_xlfn.XLOOKUP(C651,customers!$A$1:$A$1001,customers!$I$1:$I$1001,,0)</f>
        <v>No</v>
      </c>
    </row>
    <row r="652" spans="1:16" x14ac:dyDescent="0.35">
      <c r="A652" s="2" t="s">
        <v>4163</v>
      </c>
      <c r="B652" s="9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 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 s="6">
        <f>_xlfn.XLOOKUP(D652,products!$A$1:$A$49,products!$D$1:$D$49,,0)</f>
        <v>0.5</v>
      </c>
      <c r="L652" s="7">
        <f>_xlfn.XLOOKUP(D652,products!$A$1:$A$49,products!$E$1:$E$49,,0)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_xlfn.XLOOKUP(C652,customers!$A$1:$A$1001,customers!$I$1:$I$1001,,0)</f>
        <v>Yes</v>
      </c>
    </row>
    <row r="653" spans="1:16" x14ac:dyDescent="0.35">
      <c r="A653" s="2" t="s">
        <v>4169</v>
      </c>
      <c r="B653" s="9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 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 s="6">
        <f>_xlfn.XLOOKUP(D653,products!$A$1:$A$49,products!$D$1:$D$49,,0)</f>
        <v>1</v>
      </c>
      <c r="L653" s="7">
        <f>_xlfn.XLOOKUP(D653,products!$A$1:$A$49,products!$E$1:$E$49,,0)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_xlfn.XLOOKUP(C653,customers!$A$1:$A$1001,customers!$I$1:$I$1001,,0)</f>
        <v>No</v>
      </c>
    </row>
    <row r="654" spans="1:16" x14ac:dyDescent="0.35">
      <c r="A654" s="2" t="s">
        <v>4174</v>
      </c>
      <c r="B654" s="9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 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 s="6">
        <f>_xlfn.XLOOKUP(D654,products!$A$1:$A$49,products!$D$1:$D$49,,0)</f>
        <v>1</v>
      </c>
      <c r="L654" s="7">
        <f>_xlfn.XLOOKUP(D654,products!$A$1:$A$49,products!$E$1:$E$49,,0)</f>
        <v>15.85</v>
      </c>
      <c r="M654" s="8">
        <f t="shared" si="30"/>
        <v>63.4</v>
      </c>
      <c r="N654" t="str">
        <f t="shared" si="31"/>
        <v>Libero</v>
      </c>
      <c r="O654" t="str">
        <f t="shared" si="32"/>
        <v>Light</v>
      </c>
      <c r="P654" t="str">
        <f>_xlfn.XLOOKUP(C654,customers!$A$1:$A$1001,customers!$I$1:$I$1001,,0)</f>
        <v>No</v>
      </c>
    </row>
    <row r="655" spans="1:16" x14ac:dyDescent="0.35">
      <c r="A655" s="2" t="s">
        <v>4179</v>
      </c>
      <c r="B655" s="9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 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 s="6">
        <f>_xlfn.XLOOKUP(D655,products!$A$1:$A$49,products!$D$1:$D$49,,0)</f>
        <v>2.5</v>
      </c>
      <c r="L655" s="7">
        <f>_xlfn.XLOOKUP(D655,products!$A$1:$A$49,products!$E$1:$E$49,,0)</f>
        <v>25.874999999999996</v>
      </c>
      <c r="M655" s="8">
        <f t="shared" si="30"/>
        <v>103.49999999999999</v>
      </c>
      <c r="N655" t="str">
        <f t="shared" si="31"/>
        <v>Arabic</v>
      </c>
      <c r="O655" t="str">
        <f t="shared" si="32"/>
        <v>Medium</v>
      </c>
      <c r="P655" t="str">
        <f>_xlfn.XLOOKUP(C655,customers!$A$1:$A$1001,customers!$I$1:$I$1001,,0)</f>
        <v>No</v>
      </c>
    </row>
    <row r="656" spans="1:16" x14ac:dyDescent="0.35">
      <c r="A656" s="2" t="s">
        <v>4185</v>
      </c>
      <c r="B656" s="9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 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 s="6">
        <f>_xlfn.XLOOKUP(D656,products!$A$1:$A$49,products!$D$1:$D$49,,0)</f>
        <v>2.5</v>
      </c>
      <c r="L656" s="7">
        <f>_xlfn.XLOOKUP(D656,products!$A$1:$A$49,products!$E$1:$E$49,,0)</f>
        <v>22.884999999999998</v>
      </c>
      <c r="M656" s="8">
        <f t="shared" si="30"/>
        <v>68.655000000000001</v>
      </c>
      <c r="N656" t="str">
        <f t="shared" si="31"/>
        <v>Arabic</v>
      </c>
      <c r="O656" t="str">
        <f t="shared" si="32"/>
        <v>Dark</v>
      </c>
      <c r="P656" t="str">
        <f>_xlfn.XLOOKUP(C656,customers!$A$1:$A$1001,customers!$I$1:$I$1001,,0)</f>
        <v>No</v>
      </c>
    </row>
    <row r="657" spans="1:16" x14ac:dyDescent="0.35">
      <c r="A657" s="2" t="s">
        <v>4191</v>
      </c>
      <c r="B657" s="9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 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 s="6">
        <f>_xlfn.XLOOKUP(D657,products!$A$1:$A$49,products!$D$1:$D$49,,0)</f>
        <v>2.5</v>
      </c>
      <c r="L657" s="7">
        <f>_xlfn.XLOOKUP(D657,products!$A$1:$A$49,products!$E$1:$E$49,,0)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_xlfn.XLOOKUP(C657,customers!$A$1:$A$1001,customers!$I$1:$I$1001,,0)</f>
        <v>Yes</v>
      </c>
    </row>
    <row r="658" spans="1:16" x14ac:dyDescent="0.35">
      <c r="A658" s="2" t="s">
        <v>4196</v>
      </c>
      <c r="B658" s="9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 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 s="6">
        <f>_xlfn.XLOOKUP(D658,products!$A$1:$A$49,products!$D$1:$D$49,,0)</f>
        <v>1</v>
      </c>
      <c r="L658" s="7">
        <f>_xlfn.XLOOKUP(D658,products!$A$1:$A$49,products!$E$1:$E$49,,0)</f>
        <v>12.95</v>
      </c>
      <c r="M658" s="8">
        <f t="shared" si="30"/>
        <v>51.8</v>
      </c>
      <c r="N658" t="str">
        <f t="shared" si="31"/>
        <v>Libero</v>
      </c>
      <c r="O658" t="str">
        <f t="shared" si="32"/>
        <v>Dark</v>
      </c>
      <c r="P658" t="str">
        <f>_xlfn.XLOOKUP(C658,customers!$A$1:$A$1001,customers!$I$1:$I$1001,,0)</f>
        <v>No</v>
      </c>
    </row>
    <row r="659" spans="1:16" x14ac:dyDescent="0.35">
      <c r="A659" s="2" t="s">
        <v>4201</v>
      </c>
      <c r="B659" s="9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 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 s="6">
        <f>_xlfn.XLOOKUP(D659,products!$A$1:$A$49,products!$D$1:$D$49,,0)</f>
        <v>0.5</v>
      </c>
      <c r="L659" s="7">
        <f>_xlfn.XLOOKUP(D659,products!$A$1:$A$49,products!$E$1:$E$49,,0)</f>
        <v>6.75</v>
      </c>
      <c r="M659" s="8">
        <f t="shared" si="30"/>
        <v>13.5</v>
      </c>
      <c r="N659" t="str">
        <f t="shared" si="31"/>
        <v>Arabic</v>
      </c>
      <c r="O659" t="str">
        <f t="shared" si="32"/>
        <v>Medium</v>
      </c>
      <c r="P659" t="str">
        <f>_xlfn.XLOOKUP(C659,customers!$A$1:$A$1001,customers!$I$1:$I$1001,,0)</f>
        <v>Yes</v>
      </c>
    </row>
    <row r="660" spans="1:16" x14ac:dyDescent="0.35">
      <c r="A660" s="2" t="s">
        <v>4207</v>
      </c>
      <c r="B660" s="9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 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 s="6">
        <f>_xlfn.XLOOKUP(D660,products!$A$1:$A$49,products!$D$1:$D$49,,0)</f>
        <v>0.5</v>
      </c>
      <c r="L660" s="7">
        <f>_xlfn.XLOOKUP(D660,products!$A$1:$A$49,products!$E$1:$E$49,,0)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_xlfn.XLOOKUP(C660,customers!$A$1:$A$1001,customers!$I$1:$I$1001,,0)</f>
        <v>Yes</v>
      </c>
    </row>
    <row r="661" spans="1:16" x14ac:dyDescent="0.35">
      <c r="A661" s="2" t="s">
        <v>4211</v>
      </c>
      <c r="B661" s="9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 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 s="6">
        <f>_xlfn.XLOOKUP(D661,products!$A$1:$A$49,products!$D$1:$D$49,,0)</f>
        <v>2.5</v>
      </c>
      <c r="L661" s="7">
        <f>_xlfn.XLOOKUP(D661,products!$A$1:$A$49,products!$E$1:$E$49,,0)</f>
        <v>22.884999999999998</v>
      </c>
      <c r="M661" s="8">
        <f t="shared" si="30"/>
        <v>45.769999999999996</v>
      </c>
      <c r="N661" t="str">
        <f t="shared" si="31"/>
        <v>Arabic</v>
      </c>
      <c r="O661" t="str">
        <f t="shared" si="32"/>
        <v>Dark</v>
      </c>
      <c r="P661" t="str">
        <f>_xlfn.XLOOKUP(C661,customers!$A$1:$A$1001,customers!$I$1:$I$1001,,0)</f>
        <v>Yes</v>
      </c>
    </row>
    <row r="662" spans="1:16" x14ac:dyDescent="0.35">
      <c r="A662" s="2" t="s">
        <v>4217</v>
      </c>
      <c r="B662" s="9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 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 s="6">
        <f>_xlfn.XLOOKUP(D662,products!$A$1:$A$49,products!$D$1:$D$49,,0)</f>
        <v>0.5</v>
      </c>
      <c r="L662" s="7">
        <f>_xlfn.XLOOKUP(D662,products!$A$1:$A$49,products!$E$1:$E$49,,0)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_xlfn.XLOOKUP(C662,customers!$A$1:$A$1001,customers!$I$1:$I$1001,,0)</f>
        <v>No</v>
      </c>
    </row>
    <row r="663" spans="1:16" x14ac:dyDescent="0.35">
      <c r="A663" s="2" t="s">
        <v>4223</v>
      </c>
      <c r="B663" s="9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 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 s="6">
        <f>_xlfn.XLOOKUP(D663,products!$A$1:$A$49,products!$D$1:$D$49,,0)</f>
        <v>0.2</v>
      </c>
      <c r="L663" s="7">
        <f>_xlfn.XLOOKUP(D663,products!$A$1:$A$49,products!$E$1:$E$49,,0)</f>
        <v>3.375</v>
      </c>
      <c r="M663" s="8">
        <f t="shared" si="30"/>
        <v>20.25</v>
      </c>
      <c r="N663" t="str">
        <f t="shared" si="31"/>
        <v>Arabic</v>
      </c>
      <c r="O663" t="str">
        <f t="shared" si="32"/>
        <v>Medium</v>
      </c>
      <c r="P663" t="str">
        <f>_xlfn.XLOOKUP(C663,customers!$A$1:$A$1001,customers!$I$1:$I$1001,,0)</f>
        <v>Yes</v>
      </c>
    </row>
    <row r="664" spans="1:16" x14ac:dyDescent="0.35">
      <c r="A664" s="2" t="s">
        <v>4229</v>
      </c>
      <c r="B664" s="9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 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 s="6">
        <f>_xlfn.XLOOKUP(D664,products!$A$1:$A$49,products!$D$1:$D$49,,0)</f>
        <v>2.5</v>
      </c>
      <c r="L664" s="7">
        <f>_xlfn.XLOOKUP(D664,products!$A$1:$A$49,products!$E$1:$E$49,,0)</f>
        <v>29.784999999999997</v>
      </c>
      <c r="M664" s="8">
        <f t="shared" si="30"/>
        <v>148.92499999999998</v>
      </c>
      <c r="N664" t="str">
        <f t="shared" si="31"/>
        <v>Libero</v>
      </c>
      <c r="O664" t="str">
        <f t="shared" si="32"/>
        <v>Dark</v>
      </c>
      <c r="P664" t="str">
        <f>_xlfn.XLOOKUP(C664,customers!$A$1:$A$1001,customers!$I$1:$I$1001,,0)</f>
        <v>No</v>
      </c>
    </row>
    <row r="665" spans="1:16" x14ac:dyDescent="0.35">
      <c r="A665" s="2" t="s">
        <v>4234</v>
      </c>
      <c r="B665" s="9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 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 s="6">
        <f>_xlfn.XLOOKUP(D665,products!$A$1:$A$49,products!$D$1:$D$49,,0)</f>
        <v>1</v>
      </c>
      <c r="L665" s="7">
        <f>_xlfn.XLOOKUP(D665,products!$A$1:$A$49,products!$E$1:$E$49,,0)</f>
        <v>11.25</v>
      </c>
      <c r="M665" s="8">
        <f t="shared" si="30"/>
        <v>67.5</v>
      </c>
      <c r="N665" t="str">
        <f t="shared" si="31"/>
        <v>Arabic</v>
      </c>
      <c r="O665" t="str">
        <f t="shared" si="32"/>
        <v>Medium</v>
      </c>
      <c r="P665" t="str">
        <f>_xlfn.XLOOKUP(C665,customers!$A$1:$A$1001,customers!$I$1:$I$1001,,0)</f>
        <v>No</v>
      </c>
    </row>
    <row r="666" spans="1:16" x14ac:dyDescent="0.35">
      <c r="A666" s="2" t="s">
        <v>4239</v>
      </c>
      <c r="B666" s="9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 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 s="6">
        <f>_xlfn.XLOOKUP(D666,products!$A$1:$A$49,products!$D$1:$D$49,,0)</f>
        <v>1</v>
      </c>
      <c r="L666" s="7">
        <f>_xlfn.XLOOKUP(D666,products!$A$1:$A$49,products!$E$1:$E$49,,0)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_xlfn.XLOOKUP(C666,customers!$A$1:$A$1001,customers!$I$1:$I$1001,,0)</f>
        <v>No</v>
      </c>
    </row>
    <row r="667" spans="1:16" x14ac:dyDescent="0.35">
      <c r="A667" s="2" t="s">
        <v>4239</v>
      </c>
      <c r="B667" s="9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 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 s="6">
        <f>_xlfn.XLOOKUP(D667,products!$A$1:$A$49,products!$D$1:$D$49,,0)</f>
        <v>0.2</v>
      </c>
      <c r="L667" s="7">
        <f>_xlfn.XLOOKUP(D667,products!$A$1:$A$49,products!$E$1:$E$49,,0)</f>
        <v>3.8849999999999998</v>
      </c>
      <c r="M667" s="8">
        <f t="shared" si="30"/>
        <v>7.77</v>
      </c>
      <c r="N667" t="str">
        <f t="shared" si="31"/>
        <v>Libero</v>
      </c>
      <c r="O667" t="str">
        <f t="shared" si="32"/>
        <v>Dark</v>
      </c>
      <c r="P667" t="str">
        <f>_xlfn.XLOOKUP(C667,customers!$A$1:$A$1001,customers!$I$1:$I$1001,,0)</f>
        <v>No</v>
      </c>
    </row>
    <row r="668" spans="1:16" x14ac:dyDescent="0.35">
      <c r="A668" s="2" t="s">
        <v>4250</v>
      </c>
      <c r="B668" s="9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 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 s="6">
        <f>_xlfn.XLOOKUP(D668,products!$A$1:$A$49,products!$D$1:$D$49,,0)</f>
        <v>2.5</v>
      </c>
      <c r="L668" s="7">
        <f>_xlfn.XLOOKUP(D668,products!$A$1:$A$49,products!$E$1:$E$49,,0)</f>
        <v>22.884999999999998</v>
      </c>
      <c r="M668" s="8">
        <f t="shared" si="30"/>
        <v>91.539999999999992</v>
      </c>
      <c r="N668" t="str">
        <f t="shared" si="31"/>
        <v>Arabic</v>
      </c>
      <c r="O668" t="str">
        <f t="shared" si="32"/>
        <v>Dark</v>
      </c>
      <c r="P668" t="str">
        <f>_xlfn.XLOOKUP(C668,customers!$A$1:$A$1001,customers!$I$1:$I$1001,,0)</f>
        <v>No</v>
      </c>
    </row>
    <row r="669" spans="1:16" x14ac:dyDescent="0.35">
      <c r="A669" s="2" t="s">
        <v>4256</v>
      </c>
      <c r="B669" s="9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 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 s="6">
        <f>_xlfn.XLOOKUP(D669,products!$A$1:$A$49,products!$D$1:$D$49,,0)</f>
        <v>1</v>
      </c>
      <c r="L669" s="7">
        <f>_xlfn.XLOOKUP(D669,products!$A$1:$A$49,products!$E$1:$E$49,,0)</f>
        <v>9.9499999999999993</v>
      </c>
      <c r="M669" s="8">
        <f t="shared" si="30"/>
        <v>59.699999999999996</v>
      </c>
      <c r="N669" t="str">
        <f t="shared" si="31"/>
        <v>Arabic</v>
      </c>
      <c r="O669" t="str">
        <f t="shared" si="32"/>
        <v>Dark</v>
      </c>
      <c r="P669" t="str">
        <f>_xlfn.XLOOKUP(C669,customers!$A$1:$A$1001,customers!$I$1:$I$1001,,0)</f>
        <v>No</v>
      </c>
    </row>
    <row r="670" spans="1:16" x14ac:dyDescent="0.35">
      <c r="A670" s="2" t="s">
        <v>4262</v>
      </c>
      <c r="B670" s="9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 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 s="6">
        <f>_xlfn.XLOOKUP(D670,products!$A$1:$A$49,products!$D$1:$D$49,,0)</f>
        <v>2.5</v>
      </c>
      <c r="L670" s="7">
        <f>_xlfn.XLOOKUP(D670,products!$A$1:$A$49,products!$E$1:$E$49,,0)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_xlfn.XLOOKUP(C670,customers!$A$1:$A$1001,customers!$I$1:$I$1001,,0)</f>
        <v>Yes</v>
      </c>
    </row>
    <row r="671" spans="1:16" x14ac:dyDescent="0.35">
      <c r="A671" s="2" t="s">
        <v>4268</v>
      </c>
      <c r="B671" s="9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 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 s="6">
        <f>_xlfn.XLOOKUP(D671,products!$A$1:$A$49,products!$D$1:$D$49,,0)</f>
        <v>2.5</v>
      </c>
      <c r="L671" s="7">
        <f>_xlfn.XLOOKUP(D671,products!$A$1:$A$49,products!$E$1:$E$49,,0)</f>
        <v>33.464999999999996</v>
      </c>
      <c r="M671" s="8">
        <f t="shared" si="30"/>
        <v>66.929999999999993</v>
      </c>
      <c r="N671" t="str">
        <f t="shared" si="31"/>
        <v>Libero</v>
      </c>
      <c r="O671" t="str">
        <f t="shared" si="32"/>
        <v>Medium</v>
      </c>
      <c r="P671" t="str">
        <f>_xlfn.XLOOKUP(C671,customers!$A$1:$A$1001,customers!$I$1:$I$1001,,0)</f>
        <v>No</v>
      </c>
    </row>
    <row r="672" spans="1:16" x14ac:dyDescent="0.35">
      <c r="A672" s="2" t="s">
        <v>4274</v>
      </c>
      <c r="B672" s="9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 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 s="6">
        <f>_xlfn.XLOOKUP(D672,products!$A$1:$A$49,products!$D$1:$D$49,,0)</f>
        <v>0.2</v>
      </c>
      <c r="L672" s="7">
        <f>_xlfn.XLOOKUP(D672,products!$A$1:$A$49,products!$E$1:$E$49,,0)</f>
        <v>4.3650000000000002</v>
      </c>
      <c r="M672" s="8">
        <f t="shared" si="30"/>
        <v>13.095000000000001</v>
      </c>
      <c r="N672" t="str">
        <f t="shared" si="31"/>
        <v>Libero</v>
      </c>
      <c r="O672" t="str">
        <f t="shared" si="32"/>
        <v>Medium</v>
      </c>
      <c r="P672" t="str">
        <f>_xlfn.XLOOKUP(C672,customers!$A$1:$A$1001,customers!$I$1:$I$1001,,0)</f>
        <v>Yes</v>
      </c>
    </row>
    <row r="673" spans="1:16" x14ac:dyDescent="0.35">
      <c r="A673" s="2" t="s">
        <v>4280</v>
      </c>
      <c r="B673" s="9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 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 s="6">
        <f>_xlfn.XLOOKUP(D673,products!$A$1:$A$49,products!$D$1:$D$49,,0)</f>
        <v>1</v>
      </c>
      <c r="L673" s="7">
        <f>_xlfn.XLOOKUP(D673,products!$A$1:$A$49,products!$E$1:$E$49,,0)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_xlfn.XLOOKUP(C673,customers!$A$1:$A$1001,customers!$I$1:$I$1001,,0)</f>
        <v>No</v>
      </c>
    </row>
    <row r="674" spans="1:16" x14ac:dyDescent="0.35">
      <c r="A674" s="2" t="s">
        <v>4286</v>
      </c>
      <c r="B674" s="9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 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 s="6">
        <f>_xlfn.XLOOKUP(D674,products!$A$1:$A$49,products!$D$1:$D$49,,0)</f>
        <v>0.5</v>
      </c>
      <c r="L674" s="7">
        <f>_xlfn.XLOOKUP(D674,products!$A$1:$A$49,products!$E$1:$E$49,,0)</f>
        <v>8.73</v>
      </c>
      <c r="M674" s="8">
        <f t="shared" si="30"/>
        <v>43.650000000000006</v>
      </c>
      <c r="N674" t="str">
        <f t="shared" si="31"/>
        <v>Libero</v>
      </c>
      <c r="O674" t="str">
        <f t="shared" si="32"/>
        <v>Medium</v>
      </c>
      <c r="P674" t="str">
        <f>_xlfn.XLOOKUP(C674,customers!$A$1:$A$1001,customers!$I$1:$I$1001,,0)</f>
        <v>Yes</v>
      </c>
    </row>
    <row r="675" spans="1:16" x14ac:dyDescent="0.35">
      <c r="A675" s="2" t="s">
        <v>4291</v>
      </c>
      <c r="B675" s="9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 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 s="6">
        <f>_xlfn.XLOOKUP(D675,products!$A$1:$A$49,products!$D$1:$D$49,,0)</f>
        <v>1</v>
      </c>
      <c r="L675" s="7">
        <f>_xlfn.XLOOKUP(D675,products!$A$1:$A$49,products!$E$1:$E$49,,0)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_xlfn.XLOOKUP(C675,customers!$A$1:$A$1001,customers!$I$1:$I$1001,,0)</f>
        <v>Yes</v>
      </c>
    </row>
    <row r="676" spans="1:16" x14ac:dyDescent="0.35">
      <c r="A676" s="2" t="s">
        <v>4297</v>
      </c>
      <c r="B676" s="9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 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 s="6">
        <f>_xlfn.XLOOKUP(D676,products!$A$1:$A$49,products!$D$1:$D$49,,0)</f>
        <v>2.5</v>
      </c>
      <c r="L676" s="7">
        <f>_xlfn.XLOOKUP(D676,products!$A$1:$A$49,products!$E$1:$E$49,,0)</f>
        <v>29.784999999999997</v>
      </c>
      <c r="M676" s="8">
        <f t="shared" si="30"/>
        <v>178.70999999999998</v>
      </c>
      <c r="N676" t="str">
        <f t="shared" si="31"/>
        <v>Arabic</v>
      </c>
      <c r="O676" t="str">
        <f t="shared" si="32"/>
        <v>Light</v>
      </c>
      <c r="P676" t="str">
        <f>_xlfn.XLOOKUP(C676,customers!$A$1:$A$1001,customers!$I$1:$I$1001,,0)</f>
        <v>Yes</v>
      </c>
    </row>
    <row r="677" spans="1:16" x14ac:dyDescent="0.35">
      <c r="A677" s="2" t="s">
        <v>4303</v>
      </c>
      <c r="B677" s="9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 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 s="6">
        <f>_xlfn.XLOOKUP(D677,products!$A$1:$A$49,products!$D$1:$D$49,,0)</f>
        <v>2.5</v>
      </c>
      <c r="L677" s="7">
        <f>_xlfn.XLOOKUP(D677,products!$A$1:$A$49,products!$E$1:$E$49,,0)</f>
        <v>29.784999999999997</v>
      </c>
      <c r="M677" s="8">
        <f t="shared" si="30"/>
        <v>119.13999999999999</v>
      </c>
      <c r="N677" t="str">
        <f t="shared" si="31"/>
        <v>Libero</v>
      </c>
      <c r="O677" t="str">
        <f t="shared" si="32"/>
        <v>Dark</v>
      </c>
      <c r="P677" t="str">
        <f>_xlfn.XLOOKUP(C677,customers!$A$1:$A$1001,customers!$I$1:$I$1001,,0)</f>
        <v>Yes</v>
      </c>
    </row>
    <row r="678" spans="1:16" x14ac:dyDescent="0.35">
      <c r="A678" s="2" t="s">
        <v>4308</v>
      </c>
      <c r="B678" s="9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 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 s="6">
        <f>_xlfn.XLOOKUP(D678,products!$A$1:$A$49,products!$D$1:$D$49,,0)</f>
        <v>0.5</v>
      </c>
      <c r="L678" s="7">
        <f>_xlfn.XLOOKUP(D678,products!$A$1:$A$49,products!$E$1:$E$49,,0)</f>
        <v>9.51</v>
      </c>
      <c r="M678" s="8">
        <f t="shared" si="30"/>
        <v>47.55</v>
      </c>
      <c r="N678" t="str">
        <f t="shared" si="31"/>
        <v>Libero</v>
      </c>
      <c r="O678" t="str">
        <f t="shared" si="32"/>
        <v>Light</v>
      </c>
      <c r="P678" t="str">
        <f>_xlfn.XLOOKUP(C678,customers!$A$1:$A$1001,customers!$I$1:$I$1001,,0)</f>
        <v>No</v>
      </c>
    </row>
    <row r="679" spans="1:16" x14ac:dyDescent="0.35">
      <c r="A679" s="2" t="s">
        <v>4313</v>
      </c>
      <c r="B679" s="9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 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 s="6">
        <f>_xlfn.XLOOKUP(D679,products!$A$1:$A$49,products!$D$1:$D$49,,0)</f>
        <v>0.5</v>
      </c>
      <c r="L679" s="7">
        <f>_xlfn.XLOOKUP(D679,products!$A$1:$A$49,products!$E$1:$E$49,,0)</f>
        <v>8.73</v>
      </c>
      <c r="M679" s="8">
        <f t="shared" si="30"/>
        <v>43.650000000000006</v>
      </c>
      <c r="N679" t="str">
        <f t="shared" si="31"/>
        <v>Libero</v>
      </c>
      <c r="O679" t="str">
        <f t="shared" si="32"/>
        <v>Medium</v>
      </c>
      <c r="P679" t="str">
        <f>_xlfn.XLOOKUP(C679,customers!$A$1:$A$1001,customers!$I$1:$I$1001,,0)</f>
        <v>No</v>
      </c>
    </row>
    <row r="680" spans="1:16" x14ac:dyDescent="0.35">
      <c r="A680" s="2" t="s">
        <v>4319</v>
      </c>
      <c r="B680" s="9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 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 s="6">
        <f>_xlfn.XLOOKUP(D680,products!$A$1:$A$49,products!$D$1:$D$49,,0)</f>
        <v>2.5</v>
      </c>
      <c r="L680" s="7">
        <f>_xlfn.XLOOKUP(D680,products!$A$1:$A$49,products!$E$1:$E$49,,0)</f>
        <v>29.784999999999997</v>
      </c>
      <c r="M680" s="8">
        <f t="shared" si="30"/>
        <v>178.70999999999998</v>
      </c>
      <c r="N680" t="str">
        <f t="shared" si="31"/>
        <v>Arabic</v>
      </c>
      <c r="O680" t="str">
        <f t="shared" si="32"/>
        <v>Light</v>
      </c>
      <c r="P680" t="str">
        <f>_xlfn.XLOOKUP(C680,customers!$A$1:$A$1001,customers!$I$1:$I$1001,,0)</f>
        <v>Yes</v>
      </c>
    </row>
    <row r="681" spans="1:16" x14ac:dyDescent="0.35">
      <c r="A681" s="2" t="s">
        <v>4325</v>
      </c>
      <c r="B681" s="9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 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 s="6">
        <f>_xlfn.XLOOKUP(D681,products!$A$1:$A$49,products!$D$1:$D$49,,0)</f>
        <v>2.5</v>
      </c>
      <c r="L681" s="7">
        <f>_xlfn.XLOOKUP(D681,products!$A$1:$A$49,products!$E$1:$E$49,,0)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_xlfn.XLOOKUP(C681,customers!$A$1:$A$1001,customers!$I$1:$I$1001,,0)</f>
        <v>No</v>
      </c>
    </row>
    <row r="682" spans="1:16" x14ac:dyDescent="0.35">
      <c r="A682" s="2" t="s">
        <v>4331</v>
      </c>
      <c r="B682" s="9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 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 s="6">
        <f>_xlfn.XLOOKUP(D682,products!$A$1:$A$49,products!$D$1:$D$49,,0)</f>
        <v>1</v>
      </c>
      <c r="L682" s="7">
        <f>_xlfn.XLOOKUP(D682,products!$A$1:$A$49,products!$E$1:$E$49,,0)</f>
        <v>11.25</v>
      </c>
      <c r="M682" s="8">
        <f t="shared" si="30"/>
        <v>56.25</v>
      </c>
      <c r="N682" t="str">
        <f t="shared" si="31"/>
        <v>Arabic</v>
      </c>
      <c r="O682" t="str">
        <f t="shared" si="32"/>
        <v>Medium</v>
      </c>
      <c r="P682" t="str">
        <f>_xlfn.XLOOKUP(C682,customers!$A$1:$A$1001,customers!$I$1:$I$1001,,0)</f>
        <v>No</v>
      </c>
    </row>
    <row r="683" spans="1:16" x14ac:dyDescent="0.35">
      <c r="A683" s="2" t="s">
        <v>4336</v>
      </c>
      <c r="B683" s="9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 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 s="6">
        <f>_xlfn.XLOOKUP(D683,products!$A$1:$A$49,products!$D$1:$D$49,,0)</f>
        <v>0.2</v>
      </c>
      <c r="L683" s="7">
        <f>_xlfn.XLOOKUP(D683,products!$A$1:$A$49,products!$E$1:$E$49,,0)</f>
        <v>4.7549999999999999</v>
      </c>
      <c r="M683" s="8">
        <f t="shared" si="30"/>
        <v>9.51</v>
      </c>
      <c r="N683" t="str">
        <f t="shared" si="31"/>
        <v>Libero</v>
      </c>
      <c r="O683" t="str">
        <f t="shared" si="32"/>
        <v>Light</v>
      </c>
      <c r="P683" t="str">
        <f>_xlfn.XLOOKUP(C683,customers!$A$1:$A$1001,customers!$I$1:$I$1001,,0)</f>
        <v>Yes</v>
      </c>
    </row>
    <row r="684" spans="1:16" x14ac:dyDescent="0.35">
      <c r="A684" s="2" t="s">
        <v>4342</v>
      </c>
      <c r="B684" s="9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 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 s="6">
        <f>_xlfn.XLOOKUP(D684,products!$A$1:$A$49,products!$D$1:$D$49,,0)</f>
        <v>0.2</v>
      </c>
      <c r="L684" s="7">
        <f>_xlfn.XLOOKUP(D684,products!$A$1:$A$49,products!$E$1:$E$49,,0)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_xlfn.XLOOKUP(C684,customers!$A$1:$A$1001,customers!$I$1:$I$1001,,0)</f>
        <v>Yes</v>
      </c>
    </row>
    <row r="685" spans="1:16" x14ac:dyDescent="0.35">
      <c r="A685" s="2" t="s">
        <v>4348</v>
      </c>
      <c r="B685" s="9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 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 s="6">
        <f>_xlfn.XLOOKUP(D685,products!$A$1:$A$49,products!$D$1:$D$49,,0)</f>
        <v>0.5</v>
      </c>
      <c r="L685" s="7">
        <f>_xlfn.XLOOKUP(D685,products!$A$1:$A$49,products!$E$1:$E$49,,0)</f>
        <v>7.77</v>
      </c>
      <c r="M685" s="8">
        <f t="shared" si="30"/>
        <v>46.62</v>
      </c>
      <c r="N685" t="str">
        <f t="shared" si="31"/>
        <v>Libero</v>
      </c>
      <c r="O685" t="str">
        <f t="shared" si="32"/>
        <v>Dark</v>
      </c>
      <c r="P685" t="str">
        <f>_xlfn.XLOOKUP(C685,customers!$A$1:$A$1001,customers!$I$1:$I$1001,,0)</f>
        <v>No</v>
      </c>
    </row>
    <row r="686" spans="1:16" x14ac:dyDescent="0.35">
      <c r="A686" s="2" t="s">
        <v>4354</v>
      </c>
      <c r="B686" s="9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 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 s="6">
        <f>_xlfn.XLOOKUP(D686,products!$A$1:$A$49,products!$D$1:$D$49,,0)</f>
        <v>1</v>
      </c>
      <c r="L686" s="7">
        <f>_xlfn.XLOOKUP(D686,products!$A$1:$A$49,products!$E$1:$E$49,,0)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_xlfn.XLOOKUP(C686,customers!$A$1:$A$1001,customers!$I$1:$I$1001,,0)</f>
        <v>No</v>
      </c>
    </row>
    <row r="687" spans="1:16" x14ac:dyDescent="0.35">
      <c r="A687" s="2" t="s">
        <v>4359</v>
      </c>
      <c r="B687" s="9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 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 s="6">
        <f>_xlfn.XLOOKUP(D687,products!$A$1:$A$49,products!$D$1:$D$49,,0)</f>
        <v>2.5</v>
      </c>
      <c r="L687" s="7">
        <f>_xlfn.XLOOKUP(D687,products!$A$1:$A$49,products!$E$1:$E$49,,0)</f>
        <v>36.454999999999998</v>
      </c>
      <c r="M687" s="8">
        <f t="shared" si="30"/>
        <v>72.91</v>
      </c>
      <c r="N687" t="str">
        <f t="shared" si="31"/>
        <v>Libero</v>
      </c>
      <c r="O687" t="str">
        <f t="shared" si="32"/>
        <v>Light</v>
      </c>
      <c r="P687" t="str">
        <f>_xlfn.XLOOKUP(C687,customers!$A$1:$A$1001,customers!$I$1:$I$1001,,0)</f>
        <v>Yes</v>
      </c>
    </row>
    <row r="688" spans="1:16" x14ac:dyDescent="0.35">
      <c r="A688" s="2" t="s">
        <v>4365</v>
      </c>
      <c r="B688" s="9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 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 s="6">
        <f>_xlfn.XLOOKUP(D688,products!$A$1:$A$49,products!$D$1:$D$49,,0)</f>
        <v>0.2</v>
      </c>
      <c r="L688" s="7">
        <f>_xlfn.XLOOKUP(D688,products!$A$1:$A$49,products!$E$1:$E$49,,0)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_xlfn.XLOOKUP(C688,customers!$A$1:$A$1001,customers!$I$1:$I$1001,,0)</f>
        <v>Yes</v>
      </c>
    </row>
    <row r="689" spans="1:16" x14ac:dyDescent="0.35">
      <c r="A689" s="2" t="s">
        <v>4371</v>
      </c>
      <c r="B689" s="9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 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 s="6">
        <f>_xlfn.XLOOKUP(D689,products!$A$1:$A$49,products!$D$1:$D$49,,0)</f>
        <v>0.5</v>
      </c>
      <c r="L689" s="7">
        <f>_xlfn.XLOOKUP(D689,products!$A$1:$A$49,products!$E$1:$E$49,,0)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_xlfn.XLOOKUP(C689,customers!$A$1:$A$1001,customers!$I$1:$I$1001,,0)</f>
        <v>No</v>
      </c>
    </row>
    <row r="690" spans="1:16" x14ac:dyDescent="0.35">
      <c r="A690" s="2" t="s">
        <v>4377</v>
      </c>
      <c r="B690" s="9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 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 s="6">
        <f>_xlfn.XLOOKUP(D690,products!$A$1:$A$49,products!$D$1:$D$49,,0)</f>
        <v>1</v>
      </c>
      <c r="L690" s="7">
        <f>_xlfn.XLOOKUP(D690,products!$A$1:$A$49,products!$E$1:$E$49,,0)</f>
        <v>12.95</v>
      </c>
      <c r="M690" s="8">
        <f t="shared" si="30"/>
        <v>64.75</v>
      </c>
      <c r="N690" t="str">
        <f t="shared" si="31"/>
        <v>Arabic</v>
      </c>
      <c r="O690" t="str">
        <f t="shared" si="32"/>
        <v>Light</v>
      </c>
      <c r="P690" t="str">
        <f>_xlfn.XLOOKUP(C690,customers!$A$1:$A$1001,customers!$I$1:$I$1001,,0)</f>
        <v>No</v>
      </c>
    </row>
    <row r="691" spans="1:16" x14ac:dyDescent="0.35">
      <c r="A691" s="2" t="s">
        <v>4383</v>
      </c>
      <c r="B691" s="9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 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 s="6">
        <f>_xlfn.XLOOKUP(D691,products!$A$1:$A$49,products!$D$1:$D$49,,0)</f>
        <v>0.5</v>
      </c>
      <c r="L691" s="7">
        <f>_xlfn.XLOOKUP(D691,products!$A$1:$A$49,products!$E$1:$E$49,,0)</f>
        <v>6.75</v>
      </c>
      <c r="M691" s="8">
        <f t="shared" si="30"/>
        <v>33.75</v>
      </c>
      <c r="N691" t="str">
        <f t="shared" si="31"/>
        <v>Arabic</v>
      </c>
      <c r="O691" t="str">
        <f t="shared" si="32"/>
        <v>Medium</v>
      </c>
      <c r="P691" t="str">
        <f>_xlfn.XLOOKUP(C691,customers!$A$1:$A$1001,customers!$I$1:$I$1001,,0)</f>
        <v>No</v>
      </c>
    </row>
    <row r="692" spans="1:16" x14ac:dyDescent="0.35">
      <c r="A692" s="2" t="s">
        <v>4389</v>
      </c>
      <c r="B692" s="9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 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 s="6">
        <f>_xlfn.XLOOKUP(D692,products!$A$1:$A$49,products!$D$1:$D$49,,0)</f>
        <v>2.5</v>
      </c>
      <c r="L692" s="7">
        <f>_xlfn.XLOOKUP(D692,products!$A$1:$A$49,products!$E$1:$E$49,,0)</f>
        <v>29.784999999999997</v>
      </c>
      <c r="M692" s="8">
        <f t="shared" si="30"/>
        <v>178.70999999999998</v>
      </c>
      <c r="N692" t="str">
        <f t="shared" si="31"/>
        <v>Libero</v>
      </c>
      <c r="O692" t="str">
        <f t="shared" si="32"/>
        <v>Dark</v>
      </c>
      <c r="P692" t="str">
        <f>_xlfn.XLOOKUP(C692,customers!$A$1:$A$1001,customers!$I$1:$I$1001,,0)</f>
        <v>No</v>
      </c>
    </row>
    <row r="693" spans="1:16" x14ac:dyDescent="0.35">
      <c r="A693" s="2" t="s">
        <v>4393</v>
      </c>
      <c r="B693" s="9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 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 s="6">
        <f>_xlfn.XLOOKUP(D693,products!$A$1:$A$49,products!$D$1:$D$49,,0)</f>
        <v>1</v>
      </c>
      <c r="L693" s="7">
        <f>_xlfn.XLOOKUP(D693,products!$A$1:$A$49,products!$E$1:$E$49,,0)</f>
        <v>11.25</v>
      </c>
      <c r="M693" s="8">
        <f t="shared" si="30"/>
        <v>22.5</v>
      </c>
      <c r="N693" t="str">
        <f t="shared" si="31"/>
        <v>Arabic</v>
      </c>
      <c r="O693" t="str">
        <f t="shared" si="32"/>
        <v>Medium</v>
      </c>
      <c r="P693" t="str">
        <f>_xlfn.XLOOKUP(C693,customers!$A$1:$A$1001,customers!$I$1:$I$1001,,0)</f>
        <v>No</v>
      </c>
    </row>
    <row r="694" spans="1:16" x14ac:dyDescent="0.35">
      <c r="A694" s="2" t="s">
        <v>4399</v>
      </c>
      <c r="B694" s="9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 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 s="6">
        <f>_xlfn.XLOOKUP(D694,products!$A$1:$A$49,products!$D$1:$D$49,,0)</f>
        <v>1</v>
      </c>
      <c r="L694" s="7">
        <f>_xlfn.XLOOKUP(D694,products!$A$1:$A$49,products!$E$1:$E$49,,0)</f>
        <v>12.95</v>
      </c>
      <c r="M694" s="8">
        <f t="shared" si="30"/>
        <v>12.95</v>
      </c>
      <c r="N694" t="str">
        <f t="shared" si="31"/>
        <v>Libero</v>
      </c>
      <c r="O694" t="str">
        <f t="shared" si="32"/>
        <v>Dark</v>
      </c>
      <c r="P694" t="str">
        <f>_xlfn.XLOOKUP(C694,customers!$A$1:$A$1001,customers!$I$1:$I$1001,,0)</f>
        <v>No</v>
      </c>
    </row>
    <row r="695" spans="1:16" x14ac:dyDescent="0.35">
      <c r="A695" s="2" t="s">
        <v>4405</v>
      </c>
      <c r="B695" s="9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 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 s="6">
        <f>_xlfn.XLOOKUP(D695,products!$A$1:$A$49,products!$D$1:$D$49,,0)</f>
        <v>2.5</v>
      </c>
      <c r="L695" s="7">
        <f>_xlfn.XLOOKUP(D695,products!$A$1:$A$49,products!$E$1:$E$49,,0)</f>
        <v>25.874999999999996</v>
      </c>
      <c r="M695" s="8">
        <f t="shared" si="30"/>
        <v>51.749999999999993</v>
      </c>
      <c r="N695" t="str">
        <f t="shared" si="31"/>
        <v>Arabic</v>
      </c>
      <c r="O695" t="str">
        <f t="shared" si="32"/>
        <v>Medium</v>
      </c>
      <c r="P695" t="str">
        <f>_xlfn.XLOOKUP(C695,customers!$A$1:$A$1001,customers!$I$1:$I$1001,,0)</f>
        <v>Yes</v>
      </c>
    </row>
    <row r="696" spans="1:16" x14ac:dyDescent="0.35">
      <c r="A696" s="2" t="s">
        <v>4411</v>
      </c>
      <c r="B696" s="9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 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 s="6">
        <f>_xlfn.XLOOKUP(D696,products!$A$1:$A$49,products!$D$1:$D$49,,0)</f>
        <v>0.5</v>
      </c>
      <c r="L696" s="7">
        <f>_xlfn.XLOOKUP(D696,products!$A$1:$A$49,products!$E$1:$E$49,,0)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_xlfn.XLOOKUP(C696,customers!$A$1:$A$1001,customers!$I$1:$I$1001,,0)</f>
        <v>No</v>
      </c>
    </row>
    <row r="697" spans="1:16" x14ac:dyDescent="0.35">
      <c r="A697" s="2" t="s">
        <v>4417</v>
      </c>
      <c r="B697" s="9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 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 s="6">
        <f>_xlfn.XLOOKUP(D697,products!$A$1:$A$49,products!$D$1:$D$49,,0)</f>
        <v>2.5</v>
      </c>
      <c r="L697" s="7">
        <f>_xlfn.XLOOKUP(D697,products!$A$1:$A$49,products!$E$1:$E$49,,0)</f>
        <v>36.454999999999998</v>
      </c>
      <c r="M697" s="8">
        <f t="shared" si="30"/>
        <v>182.27499999999998</v>
      </c>
      <c r="N697" t="str">
        <f t="shared" si="31"/>
        <v>Libero</v>
      </c>
      <c r="O697" t="str">
        <f t="shared" si="32"/>
        <v>Light</v>
      </c>
      <c r="P697" t="str">
        <f>_xlfn.XLOOKUP(C697,customers!$A$1:$A$1001,customers!$I$1:$I$1001,,0)</f>
        <v>Yes</v>
      </c>
    </row>
    <row r="698" spans="1:16" x14ac:dyDescent="0.35">
      <c r="A698" s="2" t="s">
        <v>4423</v>
      </c>
      <c r="B698" s="9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 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 s="6">
        <f>_xlfn.XLOOKUP(D698,products!$A$1:$A$49,products!$D$1:$D$49,,0)</f>
        <v>0.5</v>
      </c>
      <c r="L698" s="7">
        <f>_xlfn.XLOOKUP(D698,products!$A$1:$A$49,products!$E$1:$E$49,,0)</f>
        <v>7.77</v>
      </c>
      <c r="M698" s="8">
        <f t="shared" si="30"/>
        <v>31.08</v>
      </c>
      <c r="N698" t="str">
        <f t="shared" si="31"/>
        <v>Libero</v>
      </c>
      <c r="O698" t="str">
        <f t="shared" si="32"/>
        <v>Dark</v>
      </c>
      <c r="P698" t="str">
        <f>_xlfn.XLOOKUP(C698,customers!$A$1:$A$1001,customers!$I$1:$I$1001,,0)</f>
        <v>No</v>
      </c>
    </row>
    <row r="699" spans="1:16" x14ac:dyDescent="0.35">
      <c r="A699" s="2" t="s">
        <v>4429</v>
      </c>
      <c r="B699" s="9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 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 s="6">
        <f>_xlfn.XLOOKUP(D699,products!$A$1:$A$49,products!$D$1:$D$49,,0)</f>
        <v>0.5</v>
      </c>
      <c r="L699" s="7">
        <f>_xlfn.XLOOKUP(D699,products!$A$1:$A$49,products!$E$1:$E$49,,0)</f>
        <v>6.75</v>
      </c>
      <c r="M699" s="8">
        <f t="shared" si="30"/>
        <v>20.25</v>
      </c>
      <c r="N699" t="str">
        <f t="shared" si="31"/>
        <v>Arabic</v>
      </c>
      <c r="O699" t="str">
        <f t="shared" si="32"/>
        <v>Medium</v>
      </c>
      <c r="P699" t="str">
        <f>_xlfn.XLOOKUP(C699,customers!$A$1:$A$1001,customers!$I$1:$I$1001,,0)</f>
        <v>No</v>
      </c>
    </row>
    <row r="700" spans="1:16" x14ac:dyDescent="0.35">
      <c r="A700" s="2" t="s">
        <v>4433</v>
      </c>
      <c r="B700" s="9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 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 s="6">
        <f>_xlfn.XLOOKUP(D700,products!$A$1:$A$49,products!$D$1:$D$49,,0)</f>
        <v>1</v>
      </c>
      <c r="L700" s="7">
        <f>_xlfn.XLOOKUP(D700,products!$A$1:$A$49,products!$E$1:$E$49,,0)</f>
        <v>12.95</v>
      </c>
      <c r="M700" s="8">
        <f t="shared" si="30"/>
        <v>25.9</v>
      </c>
      <c r="N700" t="str">
        <f t="shared" si="31"/>
        <v>Libero</v>
      </c>
      <c r="O700" t="str">
        <f t="shared" si="32"/>
        <v>Dark</v>
      </c>
      <c r="P700" t="str">
        <f>_xlfn.XLOOKUP(C700,customers!$A$1:$A$1001,customers!$I$1:$I$1001,,0)</f>
        <v>No</v>
      </c>
    </row>
    <row r="701" spans="1:16" x14ac:dyDescent="0.35">
      <c r="A701" s="2" t="s">
        <v>4439</v>
      </c>
      <c r="B701" s="9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 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 s="6">
        <f>_xlfn.XLOOKUP(D701,products!$A$1:$A$49,products!$D$1:$D$49,,0)</f>
        <v>0.5</v>
      </c>
      <c r="L701" s="7">
        <f>_xlfn.XLOOKUP(D701,products!$A$1:$A$49,products!$E$1:$E$49,,0)</f>
        <v>5.97</v>
      </c>
      <c r="M701" s="8">
        <f t="shared" si="30"/>
        <v>23.88</v>
      </c>
      <c r="N701" t="str">
        <f t="shared" si="31"/>
        <v>Arabic</v>
      </c>
      <c r="O701" t="str">
        <f t="shared" si="32"/>
        <v>Dark</v>
      </c>
      <c r="P701" t="str">
        <f>_xlfn.XLOOKUP(C701,customers!$A$1:$A$1001,customers!$I$1:$I$1001,,0)</f>
        <v>Yes</v>
      </c>
    </row>
    <row r="702" spans="1:16" x14ac:dyDescent="0.35">
      <c r="A702" s="2" t="s">
        <v>4445</v>
      </c>
      <c r="B702" s="9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 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 s="6">
        <f>_xlfn.XLOOKUP(D702,products!$A$1:$A$49,products!$D$1:$D$49,,0)</f>
        <v>0.5</v>
      </c>
      <c r="L702" s="7">
        <f>_xlfn.XLOOKUP(D702,products!$A$1:$A$49,products!$E$1:$E$49,,0)</f>
        <v>9.51</v>
      </c>
      <c r="M702" s="8">
        <f t="shared" si="30"/>
        <v>19.02</v>
      </c>
      <c r="N702" t="str">
        <f t="shared" si="31"/>
        <v>Libero</v>
      </c>
      <c r="O702" t="str">
        <f t="shared" si="32"/>
        <v>Light</v>
      </c>
      <c r="P702" t="str">
        <f>_xlfn.XLOOKUP(C702,customers!$A$1:$A$1001,customers!$I$1:$I$1001,,0)</f>
        <v>No</v>
      </c>
    </row>
    <row r="703" spans="1:16" x14ac:dyDescent="0.35">
      <c r="A703" s="2" t="s">
        <v>4450</v>
      </c>
      <c r="B703" s="9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 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 s="6">
        <f>_xlfn.XLOOKUP(D703,products!$A$1:$A$49,products!$D$1:$D$49,,0)</f>
        <v>0.5</v>
      </c>
      <c r="L703" s="7">
        <f>_xlfn.XLOOKUP(D703,products!$A$1:$A$49,products!$E$1:$E$49,,0)</f>
        <v>5.97</v>
      </c>
      <c r="M703" s="8">
        <f t="shared" si="30"/>
        <v>29.849999999999998</v>
      </c>
      <c r="N703" t="str">
        <f t="shared" si="31"/>
        <v>Arabic</v>
      </c>
      <c r="O703" t="str">
        <f t="shared" si="32"/>
        <v>Dark</v>
      </c>
      <c r="P703" t="str">
        <f>_xlfn.XLOOKUP(C703,customers!$A$1:$A$1001,customers!$I$1:$I$1001,,0)</f>
        <v>Yes</v>
      </c>
    </row>
    <row r="704" spans="1:16" x14ac:dyDescent="0.35">
      <c r="A704" s="2" t="s">
        <v>4456</v>
      </c>
      <c r="B704" s="9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 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 s="6">
        <f>_xlfn.XLOOKUP(D704,products!$A$1:$A$49,products!$D$1:$D$49,,0)</f>
        <v>0.5</v>
      </c>
      <c r="L704" s="7">
        <f>_xlfn.XLOOKUP(D704,products!$A$1:$A$49,products!$E$1:$E$49,,0)</f>
        <v>7.77</v>
      </c>
      <c r="M704" s="8">
        <f t="shared" si="30"/>
        <v>7.77</v>
      </c>
      <c r="N704" t="str">
        <f t="shared" si="31"/>
        <v>Arabic</v>
      </c>
      <c r="O704" t="str">
        <f t="shared" si="32"/>
        <v>Light</v>
      </c>
      <c r="P704" t="str">
        <f>_xlfn.XLOOKUP(C704,customers!$A$1:$A$1001,customers!$I$1:$I$1001,,0)</f>
        <v>Yes</v>
      </c>
    </row>
    <row r="705" spans="1:16" x14ac:dyDescent="0.35">
      <c r="A705" s="2" t="s">
        <v>4461</v>
      </c>
      <c r="B705" s="9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 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 s="6">
        <f>_xlfn.XLOOKUP(D705,products!$A$1:$A$49,products!$D$1:$D$49,,0)</f>
        <v>2.5</v>
      </c>
      <c r="L705" s="7">
        <f>_xlfn.XLOOKUP(D705,products!$A$1:$A$49,products!$E$1:$E$49,,0)</f>
        <v>29.784999999999997</v>
      </c>
      <c r="M705" s="8">
        <f t="shared" si="30"/>
        <v>119.13999999999999</v>
      </c>
      <c r="N705" t="str">
        <f t="shared" si="31"/>
        <v>Libero</v>
      </c>
      <c r="O705" t="str">
        <f t="shared" si="32"/>
        <v>Dark</v>
      </c>
      <c r="P705" t="str">
        <f>_xlfn.XLOOKUP(C705,customers!$A$1:$A$1001,customers!$I$1:$I$1001,,0)</f>
        <v>Yes</v>
      </c>
    </row>
    <row r="706" spans="1:16" x14ac:dyDescent="0.35">
      <c r="A706" s="2" t="s">
        <v>4466</v>
      </c>
      <c r="B706" s="9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 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 s="6">
        <f>_xlfn.XLOOKUP(D706,products!$A$1:$A$49,products!$D$1:$D$49,,0)</f>
        <v>0.2</v>
      </c>
      <c r="L706" s="7">
        <f>_xlfn.XLOOKUP(D706,products!$A$1:$A$49,products!$E$1:$E$49,,0)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_xlfn.XLOOKUP(C706,customers!$A$1:$A$1001,customers!$I$1:$I$1001,,0)</f>
        <v>Yes</v>
      </c>
    </row>
    <row r="707" spans="1:16" x14ac:dyDescent="0.35">
      <c r="A707" s="2" t="s">
        <v>4471</v>
      </c>
      <c r="B707" s="9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 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 s="6">
        <f>_xlfn.XLOOKUP(D707,products!$A$1:$A$49,products!$D$1:$D$49,,0)</f>
        <v>0.5</v>
      </c>
      <c r="L707" s="7">
        <f>_xlfn.XLOOKUP(D707,products!$A$1:$A$49,products!$E$1:$E$49,,0)</f>
        <v>8.91</v>
      </c>
      <c r="M707" s="8">
        <f t="shared" ref="M707:M770" si="33">E707*L707</f>
        <v>17.82</v>
      </c>
      <c r="N707" t="str">
        <f t="shared" ref="N707:N770" si="34">IF(I707="Rob","Robusta",IF(I707="Exc","Excelsa",IF(I707="Ara","Arabic",IF(I707="Lib","Libero",""))))</f>
        <v>Excelsa</v>
      </c>
      <c r="O707" t="str">
        <f t="shared" ref="O707:O770" si="35">IF(J707="M", "Medium", IF(J707="D", "Dark", IF(J707="L", "Light","")))</f>
        <v>Light</v>
      </c>
      <c r="P707" t="str">
        <f>_xlfn.XLOOKUP(C707,customers!$A$1:$A$1001,customers!$I$1:$I$1001,,0)</f>
        <v>No</v>
      </c>
    </row>
    <row r="708" spans="1:16" x14ac:dyDescent="0.35">
      <c r="A708" s="2" t="s">
        <v>4477</v>
      </c>
      <c r="B708" s="9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 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 s="6">
        <f>_xlfn.XLOOKUP(D708,products!$A$1:$A$49,products!$D$1:$D$49,,0)</f>
        <v>0.2</v>
      </c>
      <c r="L708" s="7">
        <f>_xlfn.XLOOKUP(D708,products!$A$1:$A$49,products!$E$1:$E$49,,0)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_xlfn.XLOOKUP(C708,customers!$A$1:$A$1001,customers!$I$1:$I$1001,,0)</f>
        <v>No</v>
      </c>
    </row>
    <row r="709" spans="1:16" x14ac:dyDescent="0.35">
      <c r="A709" s="2" t="s">
        <v>4483</v>
      </c>
      <c r="B709" s="9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 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 s="6">
        <f>_xlfn.XLOOKUP(D709,products!$A$1:$A$49,products!$D$1:$D$49,,0)</f>
        <v>1</v>
      </c>
      <c r="L709" s="7">
        <f>_xlfn.XLOOKUP(D709,products!$A$1:$A$49,products!$E$1:$E$49,,0)</f>
        <v>12.95</v>
      </c>
      <c r="M709" s="8">
        <f t="shared" si="33"/>
        <v>25.9</v>
      </c>
      <c r="N709" t="str">
        <f t="shared" si="34"/>
        <v>Libero</v>
      </c>
      <c r="O709" t="str">
        <f t="shared" si="35"/>
        <v>Dark</v>
      </c>
      <c r="P709" t="str">
        <f>_xlfn.XLOOKUP(C709,customers!$A$1:$A$1001,customers!$I$1:$I$1001,,0)</f>
        <v>No</v>
      </c>
    </row>
    <row r="710" spans="1:16" x14ac:dyDescent="0.35">
      <c r="A710" s="2" t="s">
        <v>4488</v>
      </c>
      <c r="B710" s="9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 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 s="6">
        <f>_xlfn.XLOOKUP(D710,products!$A$1:$A$49,products!$D$1:$D$49,,0)</f>
        <v>0.5</v>
      </c>
      <c r="L710" s="7">
        <f>_xlfn.XLOOKUP(D710,products!$A$1:$A$49,products!$E$1:$E$49,,0)</f>
        <v>6.75</v>
      </c>
      <c r="M710" s="8">
        <f t="shared" si="33"/>
        <v>13.5</v>
      </c>
      <c r="N710" t="str">
        <f t="shared" si="34"/>
        <v>Arabic</v>
      </c>
      <c r="O710" t="str">
        <f t="shared" si="35"/>
        <v>Medium</v>
      </c>
      <c r="P710" t="str">
        <f>_xlfn.XLOOKUP(C710,customers!$A$1:$A$1001,customers!$I$1:$I$1001,,0)</f>
        <v>Yes</v>
      </c>
    </row>
    <row r="711" spans="1:16" x14ac:dyDescent="0.35">
      <c r="A711" s="2" t="s">
        <v>4494</v>
      </c>
      <c r="B711" s="9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 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 s="6">
        <f>_xlfn.XLOOKUP(D711,products!$A$1:$A$49,products!$D$1:$D$49,,0)</f>
        <v>0.5</v>
      </c>
      <c r="L711" s="7">
        <f>_xlfn.XLOOKUP(D711,products!$A$1:$A$49,products!$E$1:$E$49,,0)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_xlfn.XLOOKUP(C711,customers!$A$1:$A$1001,customers!$I$1:$I$1001,,0)</f>
        <v>Yes</v>
      </c>
    </row>
    <row r="712" spans="1:16" x14ac:dyDescent="0.35">
      <c r="A712" s="2" t="s">
        <v>4499</v>
      </c>
      <c r="B712" s="9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 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 s="6">
        <f>_xlfn.XLOOKUP(D712,products!$A$1:$A$49,products!$D$1:$D$49,,0)</f>
        <v>0.5</v>
      </c>
      <c r="L712" s="7">
        <f>_xlfn.XLOOKUP(D712,products!$A$1:$A$49,products!$E$1:$E$49,,0)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_xlfn.XLOOKUP(C712,customers!$A$1:$A$1001,customers!$I$1:$I$1001,,0)</f>
        <v>No</v>
      </c>
    </row>
    <row r="713" spans="1:16" x14ac:dyDescent="0.35">
      <c r="A713" s="2" t="s">
        <v>4505</v>
      </c>
      <c r="B713" s="9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 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 s="6">
        <f>_xlfn.XLOOKUP(D713,products!$A$1:$A$49,products!$D$1:$D$49,,0)</f>
        <v>0.2</v>
      </c>
      <c r="L713" s="7">
        <f>_xlfn.XLOOKUP(D713,products!$A$1:$A$49,products!$E$1:$E$49,,0)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_xlfn.XLOOKUP(C713,customers!$A$1:$A$1001,customers!$I$1:$I$1001,,0)</f>
        <v>No</v>
      </c>
    </row>
    <row r="714" spans="1:16" x14ac:dyDescent="0.35">
      <c r="A714" s="2" t="s">
        <v>4512</v>
      </c>
      <c r="B714" s="9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 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 s="6">
        <f>_xlfn.XLOOKUP(D714,products!$A$1:$A$49,products!$D$1:$D$49,,0)</f>
        <v>0.5</v>
      </c>
      <c r="L714" s="7">
        <f>_xlfn.XLOOKUP(D714,products!$A$1:$A$49,products!$E$1:$E$49,,0)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_xlfn.XLOOKUP(C714,customers!$A$1:$A$1001,customers!$I$1:$I$1001,,0)</f>
        <v>No</v>
      </c>
    </row>
    <row r="715" spans="1:16" x14ac:dyDescent="0.35">
      <c r="A715" s="2" t="s">
        <v>4516</v>
      </c>
      <c r="B715" s="9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 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 s="6">
        <f>_xlfn.XLOOKUP(D715,products!$A$1:$A$49,products!$D$1:$D$49,,0)</f>
        <v>0.2</v>
      </c>
      <c r="L715" s="7">
        <f>_xlfn.XLOOKUP(D715,products!$A$1:$A$49,products!$E$1:$E$49,,0)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_xlfn.XLOOKUP(C715,customers!$A$1:$A$1001,customers!$I$1:$I$1001,,0)</f>
        <v>No</v>
      </c>
    </row>
    <row r="716" spans="1:16" x14ac:dyDescent="0.35">
      <c r="A716" s="2" t="s">
        <v>4522</v>
      </c>
      <c r="B716" s="9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 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 s="6">
        <f>_xlfn.XLOOKUP(D716,products!$A$1:$A$49,products!$D$1:$D$49,,0)</f>
        <v>0.2</v>
      </c>
      <c r="L716" s="7">
        <f>_xlfn.XLOOKUP(D716,products!$A$1:$A$49,products!$E$1:$E$49,,0)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_xlfn.XLOOKUP(C716,customers!$A$1:$A$1001,customers!$I$1:$I$1001,,0)</f>
        <v>Yes</v>
      </c>
    </row>
    <row r="717" spans="1:16" x14ac:dyDescent="0.35">
      <c r="A717" s="2" t="s">
        <v>4528</v>
      </c>
      <c r="B717" s="9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 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 s="6">
        <f>_xlfn.XLOOKUP(D717,products!$A$1:$A$49,products!$D$1:$D$49,,0)</f>
        <v>1</v>
      </c>
      <c r="L717" s="7">
        <f>_xlfn.XLOOKUP(D717,products!$A$1:$A$49,products!$E$1:$E$49,,0)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_xlfn.XLOOKUP(C717,customers!$A$1:$A$1001,customers!$I$1:$I$1001,,0)</f>
        <v>No</v>
      </c>
    </row>
    <row r="718" spans="1:16" x14ac:dyDescent="0.35">
      <c r="A718" s="2" t="s">
        <v>4533</v>
      </c>
      <c r="B718" s="9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 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 s="6">
        <f>_xlfn.XLOOKUP(D718,products!$A$1:$A$49,products!$D$1:$D$49,,0)</f>
        <v>1</v>
      </c>
      <c r="L718" s="7">
        <f>_xlfn.XLOOKUP(D718,products!$A$1:$A$49,products!$E$1:$E$49,,0)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_xlfn.XLOOKUP(C718,customers!$A$1:$A$1001,customers!$I$1:$I$1001,,0)</f>
        <v>No</v>
      </c>
    </row>
    <row r="719" spans="1:16" x14ac:dyDescent="0.35">
      <c r="A719" s="2" t="s">
        <v>4539</v>
      </c>
      <c r="B719" s="9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 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 s="6">
        <f>_xlfn.XLOOKUP(D719,products!$A$1:$A$49,products!$D$1:$D$49,,0)</f>
        <v>2.5</v>
      </c>
      <c r="L719" s="7">
        <f>_xlfn.XLOOKUP(D719,products!$A$1:$A$49,products!$E$1:$E$49,,0)</f>
        <v>22.884999999999998</v>
      </c>
      <c r="M719" s="8">
        <f t="shared" si="33"/>
        <v>68.655000000000001</v>
      </c>
      <c r="N719" t="str">
        <f t="shared" si="34"/>
        <v>Arabic</v>
      </c>
      <c r="O719" t="str">
        <f t="shared" si="35"/>
        <v>Dark</v>
      </c>
      <c r="P719" t="str">
        <f>_xlfn.XLOOKUP(C719,customers!$A$1:$A$1001,customers!$I$1:$I$1001,,0)</f>
        <v>No</v>
      </c>
    </row>
    <row r="720" spans="1:16" x14ac:dyDescent="0.35">
      <c r="A720" s="2" t="s">
        <v>4545</v>
      </c>
      <c r="B720" s="9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 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 s="6">
        <f>_xlfn.XLOOKUP(D720,products!$A$1:$A$49,products!$D$1:$D$49,,0)</f>
        <v>1</v>
      </c>
      <c r="L720" s="7">
        <f>_xlfn.XLOOKUP(D720,products!$A$1:$A$49,products!$E$1:$E$49,,0)</f>
        <v>12.95</v>
      </c>
      <c r="M720" s="8">
        <f t="shared" si="33"/>
        <v>38.849999999999994</v>
      </c>
      <c r="N720" t="str">
        <f t="shared" si="34"/>
        <v>Libero</v>
      </c>
      <c r="O720" t="str">
        <f t="shared" si="35"/>
        <v>Dark</v>
      </c>
      <c r="P720" t="str">
        <f>_xlfn.XLOOKUP(C720,customers!$A$1:$A$1001,customers!$I$1:$I$1001,,0)</f>
        <v>No</v>
      </c>
    </row>
    <row r="721" spans="1:16" x14ac:dyDescent="0.35">
      <c r="A721" s="2" t="s">
        <v>4551</v>
      </c>
      <c r="B721" s="9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 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 s="6">
        <f>_xlfn.XLOOKUP(D721,products!$A$1:$A$49,products!$D$1:$D$49,,0)</f>
        <v>1</v>
      </c>
      <c r="L721" s="7">
        <f>_xlfn.XLOOKUP(D721,products!$A$1:$A$49,products!$E$1:$E$49,,0)</f>
        <v>15.85</v>
      </c>
      <c r="M721" s="8">
        <f t="shared" si="33"/>
        <v>79.25</v>
      </c>
      <c r="N721" t="str">
        <f t="shared" si="34"/>
        <v>Libero</v>
      </c>
      <c r="O721" t="str">
        <f t="shared" si="35"/>
        <v>Light</v>
      </c>
      <c r="P721" t="str">
        <f>_xlfn.XLOOKUP(C721,customers!$A$1:$A$1001,customers!$I$1:$I$1001,,0)</f>
        <v>Yes</v>
      </c>
    </row>
    <row r="722" spans="1:16" x14ac:dyDescent="0.35">
      <c r="A722" s="2" t="s">
        <v>4557</v>
      </c>
      <c r="B722" s="9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 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 s="6">
        <f>_xlfn.XLOOKUP(D722,products!$A$1:$A$49,products!$D$1:$D$49,,0)</f>
        <v>0.5</v>
      </c>
      <c r="L722" s="7">
        <f>_xlfn.XLOOKUP(D722,products!$A$1:$A$49,products!$E$1:$E$49,,0)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_xlfn.XLOOKUP(C722,customers!$A$1:$A$1001,customers!$I$1:$I$1001,,0)</f>
        <v>Yes</v>
      </c>
    </row>
    <row r="723" spans="1:16" x14ac:dyDescent="0.35">
      <c r="A723" s="2" t="s">
        <v>4563</v>
      </c>
      <c r="B723" s="9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 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 s="6">
        <f>_xlfn.XLOOKUP(D723,products!$A$1:$A$49,products!$D$1:$D$49,,0)</f>
        <v>0.2</v>
      </c>
      <c r="L723" s="7">
        <f>_xlfn.XLOOKUP(D723,products!$A$1:$A$49,products!$E$1:$E$49,,0)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_xlfn.XLOOKUP(C723,customers!$A$1:$A$1001,customers!$I$1:$I$1001,,0)</f>
        <v>Yes</v>
      </c>
    </row>
    <row r="724" spans="1:16" x14ac:dyDescent="0.35">
      <c r="A724" s="2" t="s">
        <v>4569</v>
      </c>
      <c r="B724" s="9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 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 s="6">
        <f>_xlfn.XLOOKUP(D724,products!$A$1:$A$49,products!$D$1:$D$49,,0)</f>
        <v>1</v>
      </c>
      <c r="L724" s="7">
        <f>_xlfn.XLOOKUP(D724,products!$A$1:$A$49,products!$E$1:$E$49,,0)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_xlfn.XLOOKUP(C724,customers!$A$1:$A$1001,customers!$I$1:$I$1001,,0)</f>
        <v>No</v>
      </c>
    </row>
    <row r="725" spans="1:16" x14ac:dyDescent="0.35">
      <c r="A725" s="2" t="s">
        <v>4574</v>
      </c>
      <c r="B725" s="9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 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 s="6">
        <f>_xlfn.XLOOKUP(D725,products!$A$1:$A$49,products!$D$1:$D$49,,0)</f>
        <v>2.5</v>
      </c>
      <c r="L725" s="7">
        <f>_xlfn.XLOOKUP(D725,products!$A$1:$A$49,products!$E$1:$E$49,,0)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_xlfn.XLOOKUP(C725,customers!$A$1:$A$1001,customers!$I$1:$I$1001,,0)</f>
        <v>No</v>
      </c>
    </row>
    <row r="726" spans="1:16" x14ac:dyDescent="0.35">
      <c r="A726" s="2" t="s">
        <v>4580</v>
      </c>
      <c r="B726" s="9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 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 s="6">
        <f>_xlfn.XLOOKUP(D726,products!$A$1:$A$49,products!$D$1:$D$49,,0)</f>
        <v>0.2</v>
      </c>
      <c r="L726" s="7">
        <f>_xlfn.XLOOKUP(D726,products!$A$1:$A$49,products!$E$1:$E$49,,0)</f>
        <v>3.375</v>
      </c>
      <c r="M726" s="8">
        <f t="shared" si="33"/>
        <v>6.75</v>
      </c>
      <c r="N726" t="str">
        <f t="shared" si="34"/>
        <v>Arabic</v>
      </c>
      <c r="O726" t="str">
        <f t="shared" si="35"/>
        <v>Medium</v>
      </c>
      <c r="P726" t="str">
        <f>_xlfn.XLOOKUP(C726,customers!$A$1:$A$1001,customers!$I$1:$I$1001,,0)</f>
        <v>Yes</v>
      </c>
    </row>
    <row r="727" spans="1:16" x14ac:dyDescent="0.35">
      <c r="A727" s="2" t="s">
        <v>4585</v>
      </c>
      <c r="B727" s="9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 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 s="6">
        <f>_xlfn.XLOOKUP(D727,products!$A$1:$A$49,products!$D$1:$D$49,,0)</f>
        <v>0.2</v>
      </c>
      <c r="L727" s="7">
        <f>_xlfn.XLOOKUP(D727,products!$A$1:$A$49,products!$E$1:$E$49,,0)</f>
        <v>3.8849999999999998</v>
      </c>
      <c r="M727" s="8">
        <f t="shared" si="33"/>
        <v>23.31</v>
      </c>
      <c r="N727" t="str">
        <f t="shared" si="34"/>
        <v>Arabic</v>
      </c>
      <c r="O727" t="str">
        <f t="shared" si="35"/>
        <v>Light</v>
      </c>
      <c r="P727" t="str">
        <f>_xlfn.XLOOKUP(C727,customers!$A$1:$A$1001,customers!$I$1:$I$1001,,0)</f>
        <v>No</v>
      </c>
    </row>
    <row r="728" spans="1:16" x14ac:dyDescent="0.35">
      <c r="A728" s="2" t="s">
        <v>4591</v>
      </c>
      <c r="B728" s="9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 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 s="6">
        <f>_xlfn.XLOOKUP(D728,products!$A$1:$A$49,products!$D$1:$D$49,,0)</f>
        <v>2.5</v>
      </c>
      <c r="L728" s="7">
        <f>_xlfn.XLOOKUP(D728,products!$A$1:$A$49,products!$E$1:$E$49,,0)</f>
        <v>36.454999999999998</v>
      </c>
      <c r="M728" s="8">
        <f t="shared" si="33"/>
        <v>145.82</v>
      </c>
      <c r="N728" t="str">
        <f t="shared" si="34"/>
        <v>Libero</v>
      </c>
      <c r="O728" t="str">
        <f t="shared" si="35"/>
        <v>Light</v>
      </c>
      <c r="P728" t="str">
        <f>_xlfn.XLOOKUP(C728,customers!$A$1:$A$1001,customers!$I$1:$I$1001,,0)</f>
        <v>No</v>
      </c>
    </row>
    <row r="729" spans="1:16" x14ac:dyDescent="0.35">
      <c r="A729" s="2" t="s">
        <v>4596</v>
      </c>
      <c r="B729" s="9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 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 s="6">
        <f>_xlfn.XLOOKUP(D729,products!$A$1:$A$49,products!$D$1:$D$49,,0)</f>
        <v>0.5</v>
      </c>
      <c r="L729" s="7">
        <f>_xlfn.XLOOKUP(D729,products!$A$1:$A$49,products!$E$1:$E$49,,0)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_xlfn.XLOOKUP(C729,customers!$A$1:$A$1001,customers!$I$1:$I$1001,,0)</f>
        <v>Yes</v>
      </c>
    </row>
    <row r="730" spans="1:16" x14ac:dyDescent="0.35">
      <c r="A730" s="2" t="s">
        <v>4602</v>
      </c>
      <c r="B730" s="9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 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 s="6">
        <f>_xlfn.XLOOKUP(D730,products!$A$1:$A$49,products!$D$1:$D$49,,0)</f>
        <v>0.5</v>
      </c>
      <c r="L730" s="7">
        <f>_xlfn.XLOOKUP(D730,products!$A$1:$A$49,products!$E$1:$E$49,,0)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_xlfn.XLOOKUP(C730,customers!$A$1:$A$1001,customers!$I$1:$I$1001,,0)</f>
        <v>Yes</v>
      </c>
    </row>
    <row r="731" spans="1:16" x14ac:dyDescent="0.35">
      <c r="A731" s="2" t="s">
        <v>4608</v>
      </c>
      <c r="B731" s="9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 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 s="6">
        <f>_xlfn.XLOOKUP(D731,products!$A$1:$A$49,products!$D$1:$D$49,,0)</f>
        <v>0.2</v>
      </c>
      <c r="L731" s="7">
        <f>_xlfn.XLOOKUP(D731,products!$A$1:$A$49,products!$E$1:$E$49,,0)</f>
        <v>4.3650000000000002</v>
      </c>
      <c r="M731" s="8">
        <f t="shared" si="33"/>
        <v>4.3650000000000002</v>
      </c>
      <c r="N731" t="str">
        <f t="shared" si="34"/>
        <v>Libero</v>
      </c>
      <c r="O731" t="str">
        <f t="shared" si="35"/>
        <v>Medium</v>
      </c>
      <c r="P731" t="str">
        <f>_xlfn.XLOOKUP(C731,customers!$A$1:$A$1001,customers!$I$1:$I$1001,,0)</f>
        <v>No</v>
      </c>
    </row>
    <row r="732" spans="1:16" x14ac:dyDescent="0.35">
      <c r="A732" s="2" t="s">
        <v>4614</v>
      </c>
      <c r="B732" s="9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 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 s="6">
        <f>_xlfn.XLOOKUP(D732,products!$A$1:$A$49,products!$D$1:$D$49,,0)</f>
        <v>2.5</v>
      </c>
      <c r="L732" s="7">
        <f>_xlfn.XLOOKUP(D732,products!$A$1:$A$49,products!$E$1:$E$49,,0)</f>
        <v>36.454999999999998</v>
      </c>
      <c r="M732" s="8">
        <f t="shared" si="33"/>
        <v>36.454999999999998</v>
      </c>
      <c r="N732" t="str">
        <f t="shared" si="34"/>
        <v>Libero</v>
      </c>
      <c r="O732" t="str">
        <f t="shared" si="35"/>
        <v>Light</v>
      </c>
      <c r="P732" t="str">
        <f>_xlfn.XLOOKUP(C732,customers!$A$1:$A$1001,customers!$I$1:$I$1001,,0)</f>
        <v>No</v>
      </c>
    </row>
    <row r="733" spans="1:16" x14ac:dyDescent="0.35">
      <c r="A733" s="2" t="s">
        <v>4620</v>
      </c>
      <c r="B733" s="9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 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 s="6">
        <f>_xlfn.XLOOKUP(D733,products!$A$1:$A$49,products!$D$1:$D$49,,0)</f>
        <v>0.2</v>
      </c>
      <c r="L733" s="7">
        <f>_xlfn.XLOOKUP(D733,products!$A$1:$A$49,products!$E$1:$E$49,,0)</f>
        <v>3.8849999999999998</v>
      </c>
      <c r="M733" s="8">
        <f t="shared" si="33"/>
        <v>15.54</v>
      </c>
      <c r="N733" t="str">
        <f t="shared" si="34"/>
        <v>Libero</v>
      </c>
      <c r="O733" t="str">
        <f t="shared" si="35"/>
        <v>Dark</v>
      </c>
      <c r="P733" t="str">
        <f>_xlfn.XLOOKUP(C733,customers!$A$1:$A$1001,customers!$I$1:$I$1001,,0)</f>
        <v>Yes</v>
      </c>
    </row>
    <row r="734" spans="1:16" x14ac:dyDescent="0.35">
      <c r="A734" s="2" t="s">
        <v>4625</v>
      </c>
      <c r="B734" s="9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 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 s="6">
        <f>_xlfn.XLOOKUP(D734,products!$A$1:$A$49,products!$D$1:$D$49,,0)</f>
        <v>0.2</v>
      </c>
      <c r="L734" s="7">
        <f>_xlfn.XLOOKUP(D734,products!$A$1:$A$49,products!$E$1:$E$49,,0)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_xlfn.XLOOKUP(C734,customers!$A$1:$A$1001,customers!$I$1:$I$1001,,0)</f>
        <v>No</v>
      </c>
    </row>
    <row r="735" spans="1:16" x14ac:dyDescent="0.35">
      <c r="A735" s="2" t="s">
        <v>4631</v>
      </c>
      <c r="B735" s="9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 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 s="6">
        <f>_xlfn.XLOOKUP(D735,products!$A$1:$A$49,products!$D$1:$D$49,,0)</f>
        <v>2.5</v>
      </c>
      <c r="L735" s="7">
        <f>_xlfn.XLOOKUP(D735,products!$A$1:$A$49,products!$E$1:$E$49,,0)</f>
        <v>33.464999999999996</v>
      </c>
      <c r="M735" s="8">
        <f t="shared" si="33"/>
        <v>100.39499999999998</v>
      </c>
      <c r="N735" t="str">
        <f t="shared" si="34"/>
        <v>Libero</v>
      </c>
      <c r="O735" t="str">
        <f t="shared" si="35"/>
        <v>Medium</v>
      </c>
      <c r="P735" t="str">
        <f>_xlfn.XLOOKUP(C735,customers!$A$1:$A$1001,customers!$I$1:$I$1001,,0)</f>
        <v>Yes</v>
      </c>
    </row>
    <row r="736" spans="1:16" x14ac:dyDescent="0.35">
      <c r="A736" s="2" t="s">
        <v>4637</v>
      </c>
      <c r="B736" s="9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 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 s="6">
        <f>_xlfn.XLOOKUP(D736,products!$A$1:$A$49,products!$D$1:$D$49,,0)</f>
        <v>0.2</v>
      </c>
      <c r="L736" s="7">
        <f>_xlfn.XLOOKUP(D736,products!$A$1:$A$49,products!$E$1:$E$49,,0)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_xlfn.XLOOKUP(C736,customers!$A$1:$A$1001,customers!$I$1:$I$1001,,0)</f>
        <v>No</v>
      </c>
    </row>
    <row r="737" spans="1:16" x14ac:dyDescent="0.35">
      <c r="A737" s="2" t="s">
        <v>4642</v>
      </c>
      <c r="B737" s="9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 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 s="6">
        <f>_xlfn.XLOOKUP(D737,products!$A$1:$A$49,products!$D$1:$D$49,,0)</f>
        <v>0.2</v>
      </c>
      <c r="L737" s="7">
        <f>_xlfn.XLOOKUP(D737,products!$A$1:$A$49,products!$E$1:$E$49,,0)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_xlfn.XLOOKUP(C737,customers!$A$1:$A$1001,customers!$I$1:$I$1001,,0)</f>
        <v>No</v>
      </c>
    </row>
    <row r="738" spans="1:16" x14ac:dyDescent="0.35">
      <c r="A738" s="2" t="s">
        <v>4647</v>
      </c>
      <c r="B738" s="9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 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 s="6">
        <f>_xlfn.XLOOKUP(D738,products!$A$1:$A$49,products!$D$1:$D$49,,0)</f>
        <v>1</v>
      </c>
      <c r="L738" s="7">
        <f>_xlfn.XLOOKUP(D738,products!$A$1:$A$49,products!$E$1:$E$49,,0)</f>
        <v>12.95</v>
      </c>
      <c r="M738" s="8">
        <f t="shared" si="33"/>
        <v>25.9</v>
      </c>
      <c r="N738" t="str">
        <f t="shared" si="34"/>
        <v>Libero</v>
      </c>
      <c r="O738" t="str">
        <f t="shared" si="35"/>
        <v>Dark</v>
      </c>
      <c r="P738" t="str">
        <f>_xlfn.XLOOKUP(C738,customers!$A$1:$A$1001,customers!$I$1:$I$1001,,0)</f>
        <v>Yes</v>
      </c>
    </row>
    <row r="739" spans="1:16" x14ac:dyDescent="0.35">
      <c r="A739" s="2" t="s">
        <v>4653</v>
      </c>
      <c r="B739" s="9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 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 s="6">
        <f>_xlfn.XLOOKUP(D739,products!$A$1:$A$49,products!$D$1:$D$49,,0)</f>
        <v>1</v>
      </c>
      <c r="L739" s="7">
        <f>_xlfn.XLOOKUP(D739,products!$A$1:$A$49,products!$E$1:$E$49,,0)</f>
        <v>11.25</v>
      </c>
      <c r="M739" s="8">
        <f t="shared" si="33"/>
        <v>56.25</v>
      </c>
      <c r="N739" t="str">
        <f t="shared" si="34"/>
        <v>Arabic</v>
      </c>
      <c r="O739" t="str">
        <f t="shared" si="35"/>
        <v>Medium</v>
      </c>
      <c r="P739" t="str">
        <f>_xlfn.XLOOKUP(C739,customers!$A$1:$A$1001,customers!$I$1:$I$1001,,0)</f>
        <v>No</v>
      </c>
    </row>
    <row r="740" spans="1:16" x14ac:dyDescent="0.35">
      <c r="A740" s="2" t="s">
        <v>4659</v>
      </c>
      <c r="B740" s="9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 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 s="6">
        <f>_xlfn.XLOOKUP(D740,products!$A$1:$A$49,products!$D$1:$D$49,,0)</f>
        <v>0.2</v>
      </c>
      <c r="L740" s="7">
        <f>_xlfn.XLOOKUP(D740,products!$A$1:$A$49,products!$E$1:$E$49,,0)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_xlfn.XLOOKUP(C740,customers!$A$1:$A$1001,customers!$I$1:$I$1001,,0)</f>
        <v>No</v>
      </c>
    </row>
    <row r="741" spans="1:16" x14ac:dyDescent="0.35">
      <c r="A741" s="2" t="s">
        <v>4665</v>
      </c>
      <c r="B741" s="9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 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 s="6">
        <f>_xlfn.XLOOKUP(D741,products!$A$1:$A$49,products!$D$1:$D$49,,0)</f>
        <v>0.2</v>
      </c>
      <c r="L741" s="7">
        <f>_xlfn.XLOOKUP(D741,products!$A$1:$A$49,products!$E$1:$E$49,,0)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_xlfn.XLOOKUP(C741,customers!$A$1:$A$1001,customers!$I$1:$I$1001,,0)</f>
        <v>No</v>
      </c>
    </row>
    <row r="742" spans="1:16" x14ac:dyDescent="0.35">
      <c r="A742" s="2" t="s">
        <v>4670</v>
      </c>
      <c r="B742" s="9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 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 s="6">
        <f>_xlfn.XLOOKUP(D742,products!$A$1:$A$49,products!$D$1:$D$49,,0)</f>
        <v>0.5</v>
      </c>
      <c r="L742" s="7">
        <f>_xlfn.XLOOKUP(D742,products!$A$1:$A$49,products!$E$1:$E$49,,0)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_xlfn.XLOOKUP(C742,customers!$A$1:$A$1001,customers!$I$1:$I$1001,,0)</f>
        <v>No</v>
      </c>
    </row>
    <row r="743" spans="1:16" x14ac:dyDescent="0.35">
      <c r="A743" s="2" t="s">
        <v>4676</v>
      </c>
      <c r="B743" s="9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 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 s="6">
        <f>_xlfn.XLOOKUP(D743,products!$A$1:$A$49,products!$D$1:$D$49,,0)</f>
        <v>0.2</v>
      </c>
      <c r="L743" s="7">
        <f>_xlfn.XLOOKUP(D743,products!$A$1:$A$49,products!$E$1:$E$49,,0)</f>
        <v>4.3650000000000002</v>
      </c>
      <c r="M743" s="8">
        <f t="shared" si="33"/>
        <v>8.73</v>
      </c>
      <c r="N743" t="str">
        <f t="shared" si="34"/>
        <v>Libero</v>
      </c>
      <c r="O743" t="str">
        <f t="shared" si="35"/>
        <v>Medium</v>
      </c>
      <c r="P743" t="str">
        <f>_xlfn.XLOOKUP(C743,customers!$A$1:$A$1001,customers!$I$1:$I$1001,,0)</f>
        <v>No</v>
      </c>
    </row>
    <row r="744" spans="1:16" x14ac:dyDescent="0.35">
      <c r="A744" s="2" t="s">
        <v>4682</v>
      </c>
      <c r="B744" s="9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 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 s="6">
        <f>_xlfn.XLOOKUP(D744,products!$A$1:$A$49,products!$D$1:$D$49,,0)</f>
        <v>1</v>
      </c>
      <c r="L744" s="7">
        <f>_xlfn.XLOOKUP(D744,products!$A$1:$A$49,products!$E$1:$E$49,,0)</f>
        <v>14.55</v>
      </c>
      <c r="M744" s="8">
        <f t="shared" si="33"/>
        <v>58.2</v>
      </c>
      <c r="N744" t="str">
        <f t="shared" si="34"/>
        <v>Libero</v>
      </c>
      <c r="O744" t="str">
        <f t="shared" si="35"/>
        <v>Medium</v>
      </c>
      <c r="P744" t="str">
        <f>_xlfn.XLOOKUP(C744,customers!$A$1:$A$1001,customers!$I$1:$I$1001,,0)</f>
        <v>No</v>
      </c>
    </row>
    <row r="745" spans="1:16" x14ac:dyDescent="0.35">
      <c r="A745" s="2" t="s">
        <v>4688</v>
      </c>
      <c r="B745" s="9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 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 s="6">
        <f>_xlfn.XLOOKUP(D745,products!$A$1:$A$49,products!$D$1:$D$49,,0)</f>
        <v>0.5</v>
      </c>
      <c r="L745" s="7">
        <f>_xlfn.XLOOKUP(D745,products!$A$1:$A$49,products!$E$1:$E$49,,0)</f>
        <v>5.97</v>
      </c>
      <c r="M745" s="8">
        <f t="shared" si="33"/>
        <v>17.91</v>
      </c>
      <c r="N745" t="str">
        <f t="shared" si="34"/>
        <v>Arabic</v>
      </c>
      <c r="O745" t="str">
        <f t="shared" si="35"/>
        <v>Dark</v>
      </c>
      <c r="P745" t="str">
        <f>_xlfn.XLOOKUP(C745,customers!$A$1:$A$1001,customers!$I$1:$I$1001,,0)</f>
        <v>No</v>
      </c>
    </row>
    <row r="746" spans="1:16" x14ac:dyDescent="0.35">
      <c r="A746" s="2" t="s">
        <v>4694</v>
      </c>
      <c r="B746" s="9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 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 s="6">
        <f>_xlfn.XLOOKUP(D746,products!$A$1:$A$49,products!$D$1:$D$49,,0)</f>
        <v>0.2</v>
      </c>
      <c r="L746" s="7">
        <f>_xlfn.XLOOKUP(D746,products!$A$1:$A$49,products!$E$1:$E$49,,0)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_xlfn.XLOOKUP(C746,customers!$A$1:$A$1001,customers!$I$1:$I$1001,,0)</f>
        <v>Yes</v>
      </c>
    </row>
    <row r="747" spans="1:16" x14ac:dyDescent="0.35">
      <c r="A747" s="2" t="s">
        <v>4699</v>
      </c>
      <c r="B747" s="9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 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 s="6">
        <f>_xlfn.XLOOKUP(D747,products!$A$1:$A$49,products!$D$1:$D$49,,0)</f>
        <v>0.5</v>
      </c>
      <c r="L747" s="7">
        <f>_xlfn.XLOOKUP(D747,products!$A$1:$A$49,products!$E$1:$E$49,,0)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_xlfn.XLOOKUP(C747,customers!$A$1:$A$1001,customers!$I$1:$I$1001,,0)</f>
        <v>No</v>
      </c>
    </row>
    <row r="748" spans="1:16" x14ac:dyDescent="0.35">
      <c r="A748" s="2" t="s">
        <v>4705</v>
      </c>
      <c r="B748" s="9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 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 s="6">
        <f>_xlfn.XLOOKUP(D748,products!$A$1:$A$49,products!$D$1:$D$49,,0)</f>
        <v>1</v>
      </c>
      <c r="L748" s="7">
        <f>_xlfn.XLOOKUP(D748,products!$A$1:$A$49,products!$E$1:$E$49,,0)</f>
        <v>11.25</v>
      </c>
      <c r="M748" s="8">
        <f t="shared" si="33"/>
        <v>33.75</v>
      </c>
      <c r="N748" t="str">
        <f t="shared" si="34"/>
        <v>Arabic</v>
      </c>
      <c r="O748" t="str">
        <f t="shared" si="35"/>
        <v>Medium</v>
      </c>
      <c r="P748" t="str">
        <f>_xlfn.XLOOKUP(C748,customers!$A$1:$A$1001,customers!$I$1:$I$1001,,0)</f>
        <v>No</v>
      </c>
    </row>
    <row r="749" spans="1:16" x14ac:dyDescent="0.35">
      <c r="A749" s="2" t="s">
        <v>4711</v>
      </c>
      <c r="B749" s="9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 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 s="6">
        <f>_xlfn.XLOOKUP(D749,products!$A$1:$A$49,products!$D$1:$D$49,,0)</f>
        <v>0.5</v>
      </c>
      <c r="L749" s="7">
        <f>_xlfn.XLOOKUP(D749,products!$A$1:$A$49,products!$E$1:$E$49,,0)</f>
        <v>8.73</v>
      </c>
      <c r="M749" s="8">
        <f t="shared" si="33"/>
        <v>34.92</v>
      </c>
      <c r="N749" t="str">
        <f t="shared" si="34"/>
        <v>Libero</v>
      </c>
      <c r="O749" t="str">
        <f t="shared" si="35"/>
        <v>Medium</v>
      </c>
      <c r="P749" t="str">
        <f>_xlfn.XLOOKUP(C749,customers!$A$1:$A$1001,customers!$I$1:$I$1001,,0)</f>
        <v>Yes</v>
      </c>
    </row>
    <row r="750" spans="1:16" x14ac:dyDescent="0.35">
      <c r="A750" s="2" t="s">
        <v>4717</v>
      </c>
      <c r="B750" s="9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 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 s="6">
        <f>_xlfn.XLOOKUP(D750,products!$A$1:$A$49,products!$D$1:$D$49,,0)</f>
        <v>0.5</v>
      </c>
      <c r="L750" s="7">
        <f>_xlfn.XLOOKUP(D750,products!$A$1:$A$49,products!$E$1:$E$49,,0)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_xlfn.XLOOKUP(C750,customers!$A$1:$A$1001,customers!$I$1:$I$1001,,0)</f>
        <v>No</v>
      </c>
    </row>
    <row r="751" spans="1:16" x14ac:dyDescent="0.35">
      <c r="A751" s="2" t="s">
        <v>4723</v>
      </c>
      <c r="B751" s="9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 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 s="6">
        <f>_xlfn.XLOOKUP(D751,products!$A$1:$A$49,products!$D$1:$D$49,,0)</f>
        <v>0.2</v>
      </c>
      <c r="L751" s="7">
        <f>_xlfn.XLOOKUP(D751,products!$A$1:$A$49,products!$E$1:$E$49,,0)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_xlfn.XLOOKUP(C751,customers!$A$1:$A$1001,customers!$I$1:$I$1001,,0)</f>
        <v>Yes</v>
      </c>
    </row>
    <row r="752" spans="1:16" x14ac:dyDescent="0.35">
      <c r="A752" s="2" t="s">
        <v>4730</v>
      </c>
      <c r="B752" s="9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 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 s="6">
        <f>_xlfn.XLOOKUP(D752,products!$A$1:$A$49,products!$D$1:$D$49,,0)</f>
        <v>0.5</v>
      </c>
      <c r="L752" s="7">
        <f>_xlfn.XLOOKUP(D752,products!$A$1:$A$49,products!$E$1:$E$49,,0)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_xlfn.XLOOKUP(C752,customers!$A$1:$A$1001,customers!$I$1:$I$1001,,0)</f>
        <v>Yes</v>
      </c>
    </row>
    <row r="753" spans="1:16" x14ac:dyDescent="0.35">
      <c r="A753" s="2" t="s">
        <v>4735</v>
      </c>
      <c r="B753" s="9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 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 s="6">
        <f>_xlfn.XLOOKUP(D753,products!$A$1:$A$49,products!$D$1:$D$49,,0)</f>
        <v>0.5</v>
      </c>
      <c r="L753" s="7">
        <f>_xlfn.XLOOKUP(D753,products!$A$1:$A$49,products!$E$1:$E$49,,0)</f>
        <v>9.51</v>
      </c>
      <c r="M753" s="8">
        <f t="shared" si="33"/>
        <v>19.02</v>
      </c>
      <c r="N753" t="str">
        <f t="shared" si="34"/>
        <v>Libero</v>
      </c>
      <c r="O753" t="str">
        <f t="shared" si="35"/>
        <v>Light</v>
      </c>
      <c r="P753" t="str">
        <f>_xlfn.XLOOKUP(C753,customers!$A$1:$A$1001,customers!$I$1:$I$1001,,0)</f>
        <v>No</v>
      </c>
    </row>
    <row r="754" spans="1:16" x14ac:dyDescent="0.35">
      <c r="A754" s="2" t="s">
        <v>4741</v>
      </c>
      <c r="B754" s="9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 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 s="6">
        <f>_xlfn.XLOOKUP(D754,products!$A$1:$A$49,products!$D$1:$D$49,,0)</f>
        <v>1</v>
      </c>
      <c r="L754" s="7">
        <f>_xlfn.XLOOKUP(D754,products!$A$1:$A$49,products!$E$1:$E$49,,0)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_xlfn.XLOOKUP(C754,customers!$A$1:$A$1001,customers!$I$1:$I$1001,,0)</f>
        <v>Yes</v>
      </c>
    </row>
    <row r="755" spans="1:16" x14ac:dyDescent="0.35">
      <c r="A755" s="2" t="s">
        <v>4747</v>
      </c>
      <c r="B755" s="9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 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 s="6">
        <f>_xlfn.XLOOKUP(D755,products!$A$1:$A$49,products!$D$1:$D$49,,0)</f>
        <v>0.5</v>
      </c>
      <c r="L755" s="7">
        <f>_xlfn.XLOOKUP(D755,products!$A$1:$A$49,products!$E$1:$E$49,,0)</f>
        <v>5.97</v>
      </c>
      <c r="M755" s="8">
        <f t="shared" si="33"/>
        <v>29.849999999999998</v>
      </c>
      <c r="N755" t="str">
        <f t="shared" si="34"/>
        <v>Arabic</v>
      </c>
      <c r="O755" t="str">
        <f t="shared" si="35"/>
        <v>Dark</v>
      </c>
      <c r="P755" t="str">
        <f>_xlfn.XLOOKUP(C755,customers!$A$1:$A$1001,customers!$I$1:$I$1001,,0)</f>
        <v>No</v>
      </c>
    </row>
    <row r="756" spans="1:16" x14ac:dyDescent="0.35">
      <c r="A756" s="2" t="s">
        <v>4753</v>
      </c>
      <c r="B756" s="9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 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 s="6">
        <f>_xlfn.XLOOKUP(D756,products!$A$1:$A$49,products!$D$1:$D$49,,0)</f>
        <v>0.2</v>
      </c>
      <c r="L756" s="7">
        <f>_xlfn.XLOOKUP(D756,products!$A$1:$A$49,products!$E$1:$E$49,,0)</f>
        <v>2.9849999999999999</v>
      </c>
      <c r="M756" s="8">
        <f t="shared" si="33"/>
        <v>17.91</v>
      </c>
      <c r="N756" t="str">
        <f t="shared" si="34"/>
        <v>Arabic</v>
      </c>
      <c r="O756" t="str">
        <f t="shared" si="35"/>
        <v>Dark</v>
      </c>
      <c r="P756" t="str">
        <f>_xlfn.XLOOKUP(C756,customers!$A$1:$A$1001,customers!$I$1:$I$1001,,0)</f>
        <v>No</v>
      </c>
    </row>
    <row r="757" spans="1:16" x14ac:dyDescent="0.35">
      <c r="A757" s="2" t="s">
        <v>4758</v>
      </c>
      <c r="B757" s="9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 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 s="6">
        <f>_xlfn.XLOOKUP(D757,products!$A$1:$A$49,products!$D$1:$D$49,,0)</f>
        <v>0.2</v>
      </c>
      <c r="L757" s="7">
        <f>_xlfn.XLOOKUP(D757,products!$A$1:$A$49,products!$E$1:$E$49,,0)</f>
        <v>4.7549999999999999</v>
      </c>
      <c r="M757" s="8">
        <f t="shared" si="33"/>
        <v>28.53</v>
      </c>
      <c r="N757" t="str">
        <f t="shared" si="34"/>
        <v>Libero</v>
      </c>
      <c r="O757" t="str">
        <f t="shared" si="35"/>
        <v>Light</v>
      </c>
      <c r="P757" t="str">
        <f>_xlfn.XLOOKUP(C757,customers!$A$1:$A$1001,customers!$I$1:$I$1001,,0)</f>
        <v>No</v>
      </c>
    </row>
    <row r="758" spans="1:16" x14ac:dyDescent="0.35">
      <c r="A758" s="2" t="s">
        <v>4764</v>
      </c>
      <c r="B758" s="9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 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 s="6">
        <f>_xlfn.XLOOKUP(D758,products!$A$1:$A$49,products!$D$1:$D$49,,0)</f>
        <v>1</v>
      </c>
      <c r="L758" s="7">
        <f>_xlfn.XLOOKUP(D758,products!$A$1:$A$49,products!$E$1:$E$49,,0)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_xlfn.XLOOKUP(C758,customers!$A$1:$A$1001,customers!$I$1:$I$1001,,0)</f>
        <v>Yes</v>
      </c>
    </row>
    <row r="759" spans="1:16" x14ac:dyDescent="0.35">
      <c r="A759" s="2" t="s">
        <v>4770</v>
      </c>
      <c r="B759" s="9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 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 s="6">
        <f>_xlfn.XLOOKUP(D759,products!$A$1:$A$49,products!$D$1:$D$49,,0)</f>
        <v>0.5</v>
      </c>
      <c r="L759" s="7">
        <f>_xlfn.XLOOKUP(D759,products!$A$1:$A$49,products!$E$1:$E$49,,0)</f>
        <v>5.97</v>
      </c>
      <c r="M759" s="8">
        <f t="shared" si="33"/>
        <v>17.91</v>
      </c>
      <c r="N759" t="str">
        <f t="shared" si="34"/>
        <v>Arabic</v>
      </c>
      <c r="O759" t="str">
        <f t="shared" si="35"/>
        <v>Dark</v>
      </c>
      <c r="P759" t="str">
        <f>_xlfn.XLOOKUP(C759,customers!$A$1:$A$1001,customers!$I$1:$I$1001,,0)</f>
        <v>Yes</v>
      </c>
    </row>
    <row r="760" spans="1:16" x14ac:dyDescent="0.35">
      <c r="A760" s="2" t="s">
        <v>4776</v>
      </c>
      <c r="B760" s="9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 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 s="6">
        <f>_xlfn.XLOOKUP(D760,products!$A$1:$A$49,products!$D$1:$D$49,,0)</f>
        <v>1</v>
      </c>
      <c r="L760" s="7">
        <f>_xlfn.XLOOKUP(D760,products!$A$1:$A$49,products!$E$1:$E$49,,0)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_xlfn.XLOOKUP(C760,customers!$A$1:$A$1001,customers!$I$1:$I$1001,,0)</f>
        <v>No</v>
      </c>
    </row>
    <row r="761" spans="1:16" x14ac:dyDescent="0.35">
      <c r="A761" s="2" t="s">
        <v>4781</v>
      </c>
      <c r="B761" s="9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 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 s="6">
        <f>_xlfn.XLOOKUP(D761,products!$A$1:$A$49,products!$D$1:$D$49,,0)</f>
        <v>2.5</v>
      </c>
      <c r="L761" s="7">
        <f>_xlfn.XLOOKUP(D761,products!$A$1:$A$49,products!$E$1:$E$49,,0)</f>
        <v>29.784999999999997</v>
      </c>
      <c r="M761" s="8">
        <f t="shared" si="33"/>
        <v>29.784999999999997</v>
      </c>
      <c r="N761" t="str">
        <f t="shared" si="34"/>
        <v>Libero</v>
      </c>
      <c r="O761" t="str">
        <f t="shared" si="35"/>
        <v>Dark</v>
      </c>
      <c r="P761" t="str">
        <f>_xlfn.XLOOKUP(C761,customers!$A$1:$A$1001,customers!$I$1:$I$1001,,0)</f>
        <v>Yes</v>
      </c>
    </row>
    <row r="762" spans="1:16" x14ac:dyDescent="0.35">
      <c r="A762" s="2" t="s">
        <v>4787</v>
      </c>
      <c r="B762" s="9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 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 s="6">
        <f>_xlfn.XLOOKUP(D762,products!$A$1:$A$49,products!$D$1:$D$49,,0)</f>
        <v>0.5</v>
      </c>
      <c r="L762" s="7">
        <f>_xlfn.XLOOKUP(D762,products!$A$1:$A$49,products!$E$1:$E$49,,0)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_xlfn.XLOOKUP(C762,customers!$A$1:$A$1001,customers!$I$1:$I$1001,,0)</f>
        <v>No</v>
      </c>
    </row>
    <row r="763" spans="1:16" x14ac:dyDescent="0.35">
      <c r="A763" s="2" t="s">
        <v>4792</v>
      </c>
      <c r="B763" s="9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 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 s="6">
        <f>_xlfn.XLOOKUP(D763,products!$A$1:$A$49,products!$D$1:$D$49,,0)</f>
        <v>1</v>
      </c>
      <c r="L763" s="7">
        <f>_xlfn.XLOOKUP(D763,products!$A$1:$A$49,products!$E$1:$E$49,,0)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_xlfn.XLOOKUP(C763,customers!$A$1:$A$1001,customers!$I$1:$I$1001,,0)</f>
        <v>Yes</v>
      </c>
    </row>
    <row r="764" spans="1:16" x14ac:dyDescent="0.35">
      <c r="A764" s="2" t="s">
        <v>4797</v>
      </c>
      <c r="B764" s="9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 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 s="6">
        <f>_xlfn.XLOOKUP(D764,products!$A$1:$A$49,products!$D$1:$D$49,,0)</f>
        <v>0.5</v>
      </c>
      <c r="L764" s="7">
        <f>_xlfn.XLOOKUP(D764,products!$A$1:$A$49,products!$E$1:$E$49,,0)</f>
        <v>8.73</v>
      </c>
      <c r="M764" s="8">
        <f t="shared" si="33"/>
        <v>43.650000000000006</v>
      </c>
      <c r="N764" t="str">
        <f t="shared" si="34"/>
        <v>Libero</v>
      </c>
      <c r="O764" t="str">
        <f t="shared" si="35"/>
        <v>Medium</v>
      </c>
      <c r="P764" t="str">
        <f>_xlfn.XLOOKUP(C764,customers!$A$1:$A$1001,customers!$I$1:$I$1001,,0)</f>
        <v>No</v>
      </c>
    </row>
    <row r="765" spans="1:16" x14ac:dyDescent="0.35">
      <c r="A765" s="2" t="s">
        <v>4803</v>
      </c>
      <c r="B765" s="9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 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 s="6">
        <f>_xlfn.XLOOKUP(D765,products!$A$1:$A$49,products!$D$1:$D$49,,0)</f>
        <v>0.5</v>
      </c>
      <c r="L765" s="7">
        <f>_xlfn.XLOOKUP(D765,products!$A$1:$A$49,products!$E$1:$E$49,,0)</f>
        <v>7.77</v>
      </c>
      <c r="M765" s="8">
        <f t="shared" si="33"/>
        <v>23.31</v>
      </c>
      <c r="N765" t="str">
        <f t="shared" si="34"/>
        <v>Arabic</v>
      </c>
      <c r="O765" t="str">
        <f t="shared" si="35"/>
        <v>Light</v>
      </c>
      <c r="P765" t="str">
        <f>_xlfn.XLOOKUP(C765,customers!$A$1:$A$1001,customers!$I$1:$I$1001,,0)</f>
        <v>No</v>
      </c>
    </row>
    <row r="766" spans="1:16" x14ac:dyDescent="0.35">
      <c r="A766" s="2" t="s">
        <v>4808</v>
      </c>
      <c r="B766" s="9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 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 s="6">
        <f>_xlfn.XLOOKUP(D766,products!$A$1:$A$49,products!$D$1:$D$49,,0)</f>
        <v>2.5</v>
      </c>
      <c r="L766" s="7">
        <f>_xlfn.XLOOKUP(D766,products!$A$1:$A$49,products!$E$1:$E$49,,0)</f>
        <v>29.784999999999997</v>
      </c>
      <c r="M766" s="8">
        <f t="shared" si="33"/>
        <v>178.70999999999998</v>
      </c>
      <c r="N766" t="str">
        <f t="shared" si="34"/>
        <v>Arabic</v>
      </c>
      <c r="O766" t="str">
        <f t="shared" si="35"/>
        <v>Light</v>
      </c>
      <c r="P766" t="str">
        <f>_xlfn.XLOOKUP(C766,customers!$A$1:$A$1001,customers!$I$1:$I$1001,,0)</f>
        <v>Yes</v>
      </c>
    </row>
    <row r="767" spans="1:16" x14ac:dyDescent="0.35">
      <c r="A767" s="2" t="s">
        <v>4814</v>
      </c>
      <c r="B767" s="9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 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 s="6">
        <f>_xlfn.XLOOKUP(D767,products!$A$1:$A$49,products!$D$1:$D$49,,0)</f>
        <v>1</v>
      </c>
      <c r="L767" s="7">
        <f>_xlfn.XLOOKUP(D767,products!$A$1:$A$49,products!$E$1:$E$49,,0)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_xlfn.XLOOKUP(C767,customers!$A$1:$A$1001,customers!$I$1:$I$1001,,0)</f>
        <v>Yes</v>
      </c>
    </row>
    <row r="768" spans="1:16" x14ac:dyDescent="0.35">
      <c r="A768" s="2" t="s">
        <v>4814</v>
      </c>
      <c r="B768" s="9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 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 s="6">
        <f>_xlfn.XLOOKUP(D768,products!$A$1:$A$49,products!$D$1:$D$49,,0)</f>
        <v>0.5</v>
      </c>
      <c r="L768" s="7">
        <f>_xlfn.XLOOKUP(D768,products!$A$1:$A$49,products!$E$1:$E$49,,0)</f>
        <v>7.77</v>
      </c>
      <c r="M768" s="8">
        <f t="shared" si="33"/>
        <v>15.54</v>
      </c>
      <c r="N768" t="str">
        <f t="shared" si="34"/>
        <v>Arabic</v>
      </c>
      <c r="O768" t="str">
        <f t="shared" si="35"/>
        <v>Light</v>
      </c>
      <c r="P768" t="str">
        <f>_xlfn.XLOOKUP(C768,customers!$A$1:$A$1001,customers!$I$1:$I$1001,,0)</f>
        <v>Yes</v>
      </c>
    </row>
    <row r="769" spans="1:16" x14ac:dyDescent="0.35">
      <c r="A769" s="2" t="s">
        <v>4825</v>
      </c>
      <c r="B769" s="9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 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 s="6">
        <f>_xlfn.XLOOKUP(D769,products!$A$1:$A$49,products!$D$1:$D$49,,0)</f>
        <v>2.5</v>
      </c>
      <c r="L769" s="7">
        <f>_xlfn.XLOOKUP(D769,products!$A$1:$A$49,products!$E$1:$E$49,,0)</f>
        <v>29.784999999999997</v>
      </c>
      <c r="M769" s="8">
        <f t="shared" si="33"/>
        <v>89.35499999999999</v>
      </c>
      <c r="N769" t="str">
        <f t="shared" si="34"/>
        <v>Arabic</v>
      </c>
      <c r="O769" t="str">
        <f t="shared" si="35"/>
        <v>Light</v>
      </c>
      <c r="P769" t="str">
        <f>_xlfn.XLOOKUP(C769,customers!$A$1:$A$1001,customers!$I$1:$I$1001,,0)</f>
        <v>No</v>
      </c>
    </row>
    <row r="770" spans="1:16" x14ac:dyDescent="0.35">
      <c r="A770" s="2" t="s">
        <v>4831</v>
      </c>
      <c r="B770" s="9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 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 s="6">
        <f>_xlfn.XLOOKUP(D770,products!$A$1:$A$49,products!$D$1:$D$49,,0)</f>
        <v>1</v>
      </c>
      <c r="L770" s="7">
        <f>_xlfn.XLOOKUP(D770,products!$A$1:$A$49,products!$E$1:$E$49,,0)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_xlfn.XLOOKUP(C770,customers!$A$1:$A$1001,customers!$I$1:$I$1001,,0)</f>
        <v>No</v>
      </c>
    </row>
    <row r="771" spans="1:16" x14ac:dyDescent="0.35">
      <c r="A771" s="2" t="s">
        <v>4836</v>
      </c>
      <c r="B771" s="9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 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 s="6">
        <f>_xlfn.XLOOKUP(D771,products!$A$1:$A$49,products!$D$1:$D$49,,0)</f>
        <v>2.5</v>
      </c>
      <c r="L771" s="7">
        <f>_xlfn.XLOOKUP(D771,products!$A$1:$A$49,products!$E$1:$E$49,,0)</f>
        <v>22.884999999999998</v>
      </c>
      <c r="M771" s="8">
        <f t="shared" ref="M771:M834" si="36">E771*L771</f>
        <v>137.31</v>
      </c>
      <c r="N771" t="str">
        <f t="shared" ref="N771:N834" si="37">IF(I771="Rob","Robusta",IF(I771="Exc","Excelsa",IF(I771="Ara","Arabic",IF(I771="Lib","Libero",""))))</f>
        <v>Robusta</v>
      </c>
      <c r="O771" t="str">
        <f t="shared" ref="O771:O834" si="38">IF(J771="M", "Medium", IF(J771="D", "Dark", IF(J771="L", "Light","")))</f>
        <v>Medium</v>
      </c>
      <c r="P771" t="str">
        <f>_xlfn.XLOOKUP(C771,customers!$A$1:$A$1001,customers!$I$1:$I$1001,,0)</f>
        <v>No</v>
      </c>
    </row>
    <row r="772" spans="1:16" x14ac:dyDescent="0.35">
      <c r="A772" s="2" t="s">
        <v>4842</v>
      </c>
      <c r="B772" s="9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 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 s="6">
        <f>_xlfn.XLOOKUP(D772,products!$A$1:$A$49,products!$D$1:$D$49,,0)</f>
        <v>1</v>
      </c>
      <c r="L772" s="7">
        <f>_xlfn.XLOOKUP(D772,products!$A$1:$A$49,products!$E$1:$E$49,,0)</f>
        <v>9.9499999999999993</v>
      </c>
      <c r="M772" s="8">
        <f t="shared" si="36"/>
        <v>9.9499999999999993</v>
      </c>
      <c r="N772" t="str">
        <f t="shared" si="37"/>
        <v>Arabic</v>
      </c>
      <c r="O772" t="str">
        <f t="shared" si="38"/>
        <v>Dark</v>
      </c>
      <c r="P772" t="str">
        <f>_xlfn.XLOOKUP(C772,customers!$A$1:$A$1001,customers!$I$1:$I$1001,,0)</f>
        <v>No</v>
      </c>
    </row>
    <row r="773" spans="1:16" x14ac:dyDescent="0.35">
      <c r="A773" s="2" t="s">
        <v>4847</v>
      </c>
      <c r="B773" s="9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 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 s="6">
        <f>_xlfn.XLOOKUP(D773,products!$A$1:$A$49,products!$D$1:$D$49,,0)</f>
        <v>0.5</v>
      </c>
      <c r="L773" s="7">
        <f>_xlfn.XLOOKUP(D773,products!$A$1:$A$49,products!$E$1:$E$49,,0)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_xlfn.XLOOKUP(C773,customers!$A$1:$A$1001,customers!$I$1:$I$1001,,0)</f>
        <v>No</v>
      </c>
    </row>
    <row r="774" spans="1:16" x14ac:dyDescent="0.35">
      <c r="A774" s="2" t="s">
        <v>4853</v>
      </c>
      <c r="B774" s="9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 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 s="6">
        <f>_xlfn.XLOOKUP(D774,products!$A$1:$A$49,products!$D$1:$D$49,,0)</f>
        <v>1</v>
      </c>
      <c r="L774" s="7">
        <f>_xlfn.XLOOKUP(D774,products!$A$1:$A$49,products!$E$1:$E$49,,0)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_xlfn.XLOOKUP(C774,customers!$A$1:$A$1001,customers!$I$1:$I$1001,,0)</f>
        <v>No</v>
      </c>
    </row>
    <row r="775" spans="1:16" x14ac:dyDescent="0.35">
      <c r="A775" s="2" t="s">
        <v>4858</v>
      </c>
      <c r="B775" s="9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 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 s="6">
        <f>_xlfn.XLOOKUP(D775,products!$A$1:$A$49,products!$D$1:$D$49,,0)</f>
        <v>0.2</v>
      </c>
      <c r="L775" s="7">
        <f>_xlfn.XLOOKUP(D775,products!$A$1:$A$49,products!$E$1:$E$49,,0)</f>
        <v>4.3650000000000002</v>
      </c>
      <c r="M775" s="8">
        <f t="shared" si="36"/>
        <v>8.73</v>
      </c>
      <c r="N775" t="str">
        <f t="shared" si="37"/>
        <v>Libero</v>
      </c>
      <c r="O775" t="str">
        <f t="shared" si="38"/>
        <v>Medium</v>
      </c>
      <c r="P775" t="str">
        <f>_xlfn.XLOOKUP(C775,customers!$A$1:$A$1001,customers!$I$1:$I$1001,,0)</f>
        <v>No</v>
      </c>
    </row>
    <row r="776" spans="1:16" x14ac:dyDescent="0.35">
      <c r="A776" s="2" t="s">
        <v>4864</v>
      </c>
      <c r="B776" s="9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 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 s="6">
        <f>_xlfn.XLOOKUP(D776,products!$A$1:$A$49,products!$D$1:$D$49,,0)</f>
        <v>1</v>
      </c>
      <c r="L776" s="7">
        <f>_xlfn.XLOOKUP(D776,products!$A$1:$A$49,products!$E$1:$E$49,,0)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_xlfn.XLOOKUP(C776,customers!$A$1:$A$1001,customers!$I$1:$I$1001,,0)</f>
        <v>Yes</v>
      </c>
    </row>
    <row r="777" spans="1:16" x14ac:dyDescent="0.35">
      <c r="A777" s="2" t="s">
        <v>4869</v>
      </c>
      <c r="B777" s="9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 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 s="6">
        <f>_xlfn.XLOOKUP(D777,products!$A$1:$A$49,products!$D$1:$D$49,,0)</f>
        <v>0.5</v>
      </c>
      <c r="L777" s="7">
        <f>_xlfn.XLOOKUP(D777,products!$A$1:$A$49,products!$E$1:$E$49,,0)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_xlfn.XLOOKUP(C777,customers!$A$1:$A$1001,customers!$I$1:$I$1001,,0)</f>
        <v>Yes</v>
      </c>
    </row>
    <row r="778" spans="1:16" x14ac:dyDescent="0.35">
      <c r="A778" s="2" t="s">
        <v>4875</v>
      </c>
      <c r="B778" s="9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 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 s="6">
        <f>_xlfn.XLOOKUP(D778,products!$A$1:$A$49,products!$D$1:$D$49,,0)</f>
        <v>0.5</v>
      </c>
      <c r="L778" s="7">
        <f>_xlfn.XLOOKUP(D778,products!$A$1:$A$49,products!$E$1:$E$49,,0)</f>
        <v>6.75</v>
      </c>
      <c r="M778" s="8">
        <f t="shared" si="36"/>
        <v>20.25</v>
      </c>
      <c r="N778" t="str">
        <f t="shared" si="37"/>
        <v>Arabic</v>
      </c>
      <c r="O778" t="str">
        <f t="shared" si="38"/>
        <v>Medium</v>
      </c>
      <c r="P778" t="str">
        <f>_xlfn.XLOOKUP(C778,customers!$A$1:$A$1001,customers!$I$1:$I$1001,,0)</f>
        <v>No</v>
      </c>
    </row>
    <row r="779" spans="1:16" x14ac:dyDescent="0.35">
      <c r="A779" s="2" t="s">
        <v>4881</v>
      </c>
      <c r="B779" s="9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 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 s="6">
        <f>_xlfn.XLOOKUP(D779,products!$A$1:$A$49,products!$D$1:$D$49,,0)</f>
        <v>2.5</v>
      </c>
      <c r="L779" s="7">
        <f>_xlfn.XLOOKUP(D779,products!$A$1:$A$49,products!$E$1:$E$49,,0)</f>
        <v>29.784999999999997</v>
      </c>
      <c r="M779" s="8">
        <f t="shared" si="36"/>
        <v>59.569999999999993</v>
      </c>
      <c r="N779" t="str">
        <f t="shared" si="37"/>
        <v>Arabic</v>
      </c>
      <c r="O779" t="str">
        <f t="shared" si="38"/>
        <v>Light</v>
      </c>
      <c r="P779" t="str">
        <f>_xlfn.XLOOKUP(C779,customers!$A$1:$A$1001,customers!$I$1:$I$1001,,0)</f>
        <v>No</v>
      </c>
    </row>
    <row r="780" spans="1:16" x14ac:dyDescent="0.35">
      <c r="A780" s="2" t="s">
        <v>4886</v>
      </c>
      <c r="B780" s="9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 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 s="6">
        <f>_xlfn.XLOOKUP(D780,products!$A$1:$A$49,products!$D$1:$D$49,,0)</f>
        <v>0.5</v>
      </c>
      <c r="L780" s="7">
        <f>_xlfn.XLOOKUP(D780,products!$A$1:$A$49,products!$E$1:$E$49,,0)</f>
        <v>9.51</v>
      </c>
      <c r="M780" s="8">
        <f t="shared" si="36"/>
        <v>19.02</v>
      </c>
      <c r="N780" t="str">
        <f t="shared" si="37"/>
        <v>Libero</v>
      </c>
      <c r="O780" t="str">
        <f t="shared" si="38"/>
        <v>Light</v>
      </c>
      <c r="P780" t="str">
        <f>_xlfn.XLOOKUP(C780,customers!$A$1:$A$1001,customers!$I$1:$I$1001,,0)</f>
        <v>Yes</v>
      </c>
    </row>
    <row r="781" spans="1:16" x14ac:dyDescent="0.35">
      <c r="A781" s="2" t="s">
        <v>4892</v>
      </c>
      <c r="B781" s="9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 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 s="6">
        <f>_xlfn.XLOOKUP(D781,products!$A$1:$A$49,products!$D$1:$D$49,,0)</f>
        <v>1</v>
      </c>
      <c r="L781" s="7">
        <f>_xlfn.XLOOKUP(D781,products!$A$1:$A$49,products!$E$1:$E$49,,0)</f>
        <v>12.95</v>
      </c>
      <c r="M781" s="8">
        <f t="shared" si="36"/>
        <v>77.699999999999989</v>
      </c>
      <c r="N781" t="str">
        <f t="shared" si="37"/>
        <v>Libero</v>
      </c>
      <c r="O781" t="str">
        <f t="shared" si="38"/>
        <v>Dark</v>
      </c>
      <c r="P781" t="str">
        <f>_xlfn.XLOOKUP(C781,customers!$A$1:$A$1001,customers!$I$1:$I$1001,,0)</f>
        <v>Yes</v>
      </c>
    </row>
    <row r="782" spans="1:16" x14ac:dyDescent="0.35">
      <c r="A782" s="2" t="s">
        <v>4898</v>
      </c>
      <c r="B782" s="9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 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 s="6">
        <f>_xlfn.XLOOKUP(D782,products!$A$1:$A$49,products!$D$1:$D$49,,0)</f>
        <v>1</v>
      </c>
      <c r="L782" s="7">
        <f>_xlfn.XLOOKUP(D782,products!$A$1:$A$49,products!$E$1:$E$49,,0)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_xlfn.XLOOKUP(C782,customers!$A$1:$A$1001,customers!$I$1:$I$1001,,0)</f>
        <v>No</v>
      </c>
    </row>
    <row r="783" spans="1:16" x14ac:dyDescent="0.35">
      <c r="A783" s="2" t="s">
        <v>4903</v>
      </c>
      <c r="B783" s="9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 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 s="6">
        <f>_xlfn.XLOOKUP(D783,products!$A$1:$A$49,products!$D$1:$D$49,,0)</f>
        <v>2.5</v>
      </c>
      <c r="L783" s="7">
        <f>_xlfn.XLOOKUP(D783,products!$A$1:$A$49,products!$E$1:$E$49,,0)</f>
        <v>36.454999999999998</v>
      </c>
      <c r="M783" s="8">
        <f t="shared" si="36"/>
        <v>145.82</v>
      </c>
      <c r="N783" t="str">
        <f t="shared" si="37"/>
        <v>Libero</v>
      </c>
      <c r="O783" t="str">
        <f t="shared" si="38"/>
        <v>Light</v>
      </c>
      <c r="P783" t="str">
        <f>_xlfn.XLOOKUP(C783,customers!$A$1:$A$1001,customers!$I$1:$I$1001,,0)</f>
        <v>No</v>
      </c>
    </row>
    <row r="784" spans="1:16" x14ac:dyDescent="0.35">
      <c r="A784" s="2" t="s">
        <v>4909</v>
      </c>
      <c r="B784" s="9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 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 s="6">
        <f>_xlfn.XLOOKUP(D784,products!$A$1:$A$49,products!$D$1:$D$49,,0)</f>
        <v>0.2</v>
      </c>
      <c r="L784" s="7">
        <f>_xlfn.XLOOKUP(D784,products!$A$1:$A$49,products!$E$1:$E$49,,0)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_xlfn.XLOOKUP(C784,customers!$A$1:$A$1001,customers!$I$1:$I$1001,,0)</f>
        <v>No</v>
      </c>
    </row>
    <row r="785" spans="1:16" x14ac:dyDescent="0.35">
      <c r="A785" s="2" t="s">
        <v>4915</v>
      </c>
      <c r="B785" s="9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 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 s="6">
        <f>_xlfn.XLOOKUP(D785,products!$A$1:$A$49,products!$D$1:$D$49,,0)</f>
        <v>0.5</v>
      </c>
      <c r="L785" s="7">
        <f>_xlfn.XLOOKUP(D785,products!$A$1:$A$49,products!$E$1:$E$49,,0)</f>
        <v>8.73</v>
      </c>
      <c r="M785" s="8">
        <f t="shared" si="36"/>
        <v>43.650000000000006</v>
      </c>
      <c r="N785" t="str">
        <f t="shared" si="37"/>
        <v>Libero</v>
      </c>
      <c r="O785" t="str">
        <f t="shared" si="38"/>
        <v>Medium</v>
      </c>
      <c r="P785" t="str">
        <f>_xlfn.XLOOKUP(C785,customers!$A$1:$A$1001,customers!$I$1:$I$1001,,0)</f>
        <v>Yes</v>
      </c>
    </row>
    <row r="786" spans="1:16" x14ac:dyDescent="0.35">
      <c r="A786" s="2" t="s">
        <v>4921</v>
      </c>
      <c r="B786" s="9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 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 s="6">
        <f>_xlfn.XLOOKUP(D786,products!$A$1:$A$49,products!$D$1:$D$49,,0)</f>
        <v>1</v>
      </c>
      <c r="L786" s="7">
        <f>_xlfn.XLOOKUP(D786,products!$A$1:$A$49,products!$E$1:$E$49,,0)</f>
        <v>15.85</v>
      </c>
      <c r="M786" s="8">
        <f t="shared" si="36"/>
        <v>31.7</v>
      </c>
      <c r="N786" t="str">
        <f t="shared" si="37"/>
        <v>Libero</v>
      </c>
      <c r="O786" t="str">
        <f t="shared" si="38"/>
        <v>Light</v>
      </c>
      <c r="P786" t="str">
        <f>_xlfn.XLOOKUP(C786,customers!$A$1:$A$1001,customers!$I$1:$I$1001,,0)</f>
        <v>No</v>
      </c>
    </row>
    <row r="787" spans="1:16" x14ac:dyDescent="0.35">
      <c r="A787" s="2" t="s">
        <v>4926</v>
      </c>
      <c r="B787" s="9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 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 s="6">
        <f>_xlfn.XLOOKUP(D787,products!$A$1:$A$49,products!$D$1:$D$49,,0)</f>
        <v>2.5</v>
      </c>
      <c r="L787" s="7">
        <f>_xlfn.XLOOKUP(D787,products!$A$1:$A$49,products!$E$1:$E$49,,0)</f>
        <v>22.884999999999998</v>
      </c>
      <c r="M787" s="8">
        <f t="shared" si="36"/>
        <v>22.884999999999998</v>
      </c>
      <c r="N787" t="str">
        <f t="shared" si="37"/>
        <v>Arabic</v>
      </c>
      <c r="O787" t="str">
        <f t="shared" si="38"/>
        <v>Dark</v>
      </c>
      <c r="P787" t="str">
        <f>_xlfn.XLOOKUP(C787,customers!$A$1:$A$1001,customers!$I$1:$I$1001,,0)</f>
        <v>No</v>
      </c>
    </row>
    <row r="788" spans="1:16" x14ac:dyDescent="0.35">
      <c r="A788" s="2" t="s">
        <v>4932</v>
      </c>
      <c r="B788" s="9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 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 s="6">
        <f>_xlfn.XLOOKUP(D788,products!$A$1:$A$49,products!$D$1:$D$49,,0)</f>
        <v>2.5</v>
      </c>
      <c r="L788" s="7">
        <f>_xlfn.XLOOKUP(D788,products!$A$1:$A$49,products!$E$1:$E$49,,0)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_xlfn.XLOOKUP(C788,customers!$A$1:$A$1001,customers!$I$1:$I$1001,,0)</f>
        <v>Yes</v>
      </c>
    </row>
    <row r="789" spans="1:16" x14ac:dyDescent="0.35">
      <c r="A789" s="2" t="s">
        <v>4938</v>
      </c>
      <c r="B789" s="9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 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 s="6">
        <f>_xlfn.XLOOKUP(D789,products!$A$1:$A$49,products!$D$1:$D$49,,0)</f>
        <v>1</v>
      </c>
      <c r="L789" s="7">
        <f>_xlfn.XLOOKUP(D789,products!$A$1:$A$49,products!$E$1:$E$49,,0)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_xlfn.XLOOKUP(C789,customers!$A$1:$A$1001,customers!$I$1:$I$1001,,0)</f>
        <v>Yes</v>
      </c>
    </row>
    <row r="790" spans="1:16" x14ac:dyDescent="0.35">
      <c r="A790" s="2" t="s">
        <v>4943</v>
      </c>
      <c r="B790" s="9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 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 s="6">
        <f>_xlfn.XLOOKUP(D790,products!$A$1:$A$49,products!$D$1:$D$49,,0)</f>
        <v>2.5</v>
      </c>
      <c r="L790" s="7">
        <f>_xlfn.XLOOKUP(D790,products!$A$1:$A$49,products!$E$1:$E$49,,0)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_xlfn.XLOOKUP(C790,customers!$A$1:$A$1001,customers!$I$1:$I$1001,,0)</f>
        <v>Yes</v>
      </c>
    </row>
    <row r="791" spans="1:16" x14ac:dyDescent="0.35">
      <c r="A791" s="2" t="s">
        <v>4949</v>
      </c>
      <c r="B791" s="9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 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 s="6">
        <f>_xlfn.XLOOKUP(D791,products!$A$1:$A$49,products!$D$1:$D$49,,0)</f>
        <v>1</v>
      </c>
      <c r="L791" s="7">
        <f>_xlfn.XLOOKUP(D791,products!$A$1:$A$49,products!$E$1:$E$49,,0)</f>
        <v>12.95</v>
      </c>
      <c r="M791" s="8">
        <f t="shared" si="36"/>
        <v>77.699999999999989</v>
      </c>
      <c r="N791" t="str">
        <f t="shared" si="37"/>
        <v>Arabic</v>
      </c>
      <c r="O791" t="str">
        <f t="shared" si="38"/>
        <v>Light</v>
      </c>
      <c r="P791" t="str">
        <f>_xlfn.XLOOKUP(C791,customers!$A$1:$A$1001,customers!$I$1:$I$1001,,0)</f>
        <v>No</v>
      </c>
    </row>
    <row r="792" spans="1:16" x14ac:dyDescent="0.35">
      <c r="A792" s="2" t="s">
        <v>4955</v>
      </c>
      <c r="B792" s="9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 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 s="6">
        <f>_xlfn.XLOOKUP(D792,products!$A$1:$A$49,products!$D$1:$D$49,,0)</f>
        <v>0.5</v>
      </c>
      <c r="L792" s="7">
        <f>_xlfn.XLOOKUP(D792,products!$A$1:$A$49,products!$E$1:$E$49,,0)</f>
        <v>7.77</v>
      </c>
      <c r="M792" s="8">
        <f t="shared" si="36"/>
        <v>23.31</v>
      </c>
      <c r="N792" t="str">
        <f t="shared" si="37"/>
        <v>Arabic</v>
      </c>
      <c r="O792" t="str">
        <f t="shared" si="38"/>
        <v>Light</v>
      </c>
      <c r="P792" t="str">
        <f>_xlfn.XLOOKUP(C792,customers!$A$1:$A$1001,customers!$I$1:$I$1001,,0)</f>
        <v>No</v>
      </c>
    </row>
    <row r="793" spans="1:16" x14ac:dyDescent="0.35">
      <c r="A793" s="2" t="s">
        <v>4961</v>
      </c>
      <c r="B793" s="9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 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 s="6">
        <f>_xlfn.XLOOKUP(D793,products!$A$1:$A$49,products!$D$1:$D$49,,0)</f>
        <v>0.2</v>
      </c>
      <c r="L793" s="7">
        <f>_xlfn.XLOOKUP(D793,products!$A$1:$A$49,products!$E$1:$E$49,,0)</f>
        <v>4.7549999999999999</v>
      </c>
      <c r="M793" s="8">
        <f t="shared" si="36"/>
        <v>23.774999999999999</v>
      </c>
      <c r="N793" t="str">
        <f t="shared" si="37"/>
        <v>Libero</v>
      </c>
      <c r="O793" t="str">
        <f t="shared" si="38"/>
        <v>Light</v>
      </c>
      <c r="P793" t="str">
        <f>_xlfn.XLOOKUP(C793,customers!$A$1:$A$1001,customers!$I$1:$I$1001,,0)</f>
        <v>Yes</v>
      </c>
    </row>
    <row r="794" spans="1:16" x14ac:dyDescent="0.35">
      <c r="A794" s="2" t="s">
        <v>4967</v>
      </c>
      <c r="B794" s="9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 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 s="6">
        <f>_xlfn.XLOOKUP(D794,products!$A$1:$A$49,products!$D$1:$D$49,,0)</f>
        <v>0.5</v>
      </c>
      <c r="L794" s="7">
        <f>_xlfn.XLOOKUP(D794,products!$A$1:$A$49,products!$E$1:$E$49,,0)</f>
        <v>8.73</v>
      </c>
      <c r="M794" s="8">
        <f t="shared" si="36"/>
        <v>52.38</v>
      </c>
      <c r="N794" t="str">
        <f t="shared" si="37"/>
        <v>Libero</v>
      </c>
      <c r="O794" t="str">
        <f t="shared" si="38"/>
        <v>Medium</v>
      </c>
      <c r="P794" t="str">
        <f>_xlfn.XLOOKUP(C794,customers!$A$1:$A$1001,customers!$I$1:$I$1001,,0)</f>
        <v>Yes</v>
      </c>
    </row>
    <row r="795" spans="1:16" x14ac:dyDescent="0.35">
      <c r="A795" s="2" t="s">
        <v>4973</v>
      </c>
      <c r="B795" s="9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 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 s="6">
        <f>_xlfn.XLOOKUP(D795,products!$A$1:$A$49,products!$D$1:$D$49,,0)</f>
        <v>0.2</v>
      </c>
      <c r="L795" s="7">
        <f>_xlfn.XLOOKUP(D795,products!$A$1:$A$49,products!$E$1:$E$49,,0)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_xlfn.XLOOKUP(C795,customers!$A$1:$A$1001,customers!$I$1:$I$1001,,0)</f>
        <v>No</v>
      </c>
    </row>
    <row r="796" spans="1:16" x14ac:dyDescent="0.35">
      <c r="A796" s="2" t="s">
        <v>4979</v>
      </c>
      <c r="B796" s="9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 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 s="6">
        <f>_xlfn.XLOOKUP(D796,products!$A$1:$A$49,products!$D$1:$D$49,,0)</f>
        <v>2.5</v>
      </c>
      <c r="L796" s="7">
        <f>_xlfn.XLOOKUP(D796,products!$A$1:$A$49,products!$E$1:$E$49,,0)</f>
        <v>29.784999999999997</v>
      </c>
      <c r="M796" s="8">
        <f t="shared" si="36"/>
        <v>148.92499999999998</v>
      </c>
      <c r="N796" t="str">
        <f t="shared" si="37"/>
        <v>Arabic</v>
      </c>
      <c r="O796" t="str">
        <f t="shared" si="38"/>
        <v>Light</v>
      </c>
      <c r="P796" t="str">
        <f>_xlfn.XLOOKUP(C796,customers!$A$1:$A$1001,customers!$I$1:$I$1001,,0)</f>
        <v>No</v>
      </c>
    </row>
    <row r="797" spans="1:16" x14ac:dyDescent="0.35">
      <c r="A797" s="2" t="s">
        <v>4985</v>
      </c>
      <c r="B797" s="9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 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 s="6">
        <f>_xlfn.XLOOKUP(D797,products!$A$1:$A$49,products!$D$1:$D$49,,0)</f>
        <v>0.5</v>
      </c>
      <c r="L797" s="7">
        <f>_xlfn.XLOOKUP(D797,products!$A$1:$A$49,products!$E$1:$E$49,,0)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_xlfn.XLOOKUP(C797,customers!$A$1:$A$1001,customers!$I$1:$I$1001,,0)</f>
        <v>No</v>
      </c>
    </row>
    <row r="798" spans="1:16" x14ac:dyDescent="0.35">
      <c r="A798" s="2" t="s">
        <v>4991</v>
      </c>
      <c r="B798" s="9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 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 s="6">
        <f>_xlfn.XLOOKUP(D798,products!$A$1:$A$49,products!$D$1:$D$49,,0)</f>
        <v>0.5</v>
      </c>
      <c r="L798" s="7">
        <f>_xlfn.XLOOKUP(D798,products!$A$1:$A$49,products!$E$1:$E$49,,0)</f>
        <v>9.51</v>
      </c>
      <c r="M798" s="8">
        <f t="shared" si="36"/>
        <v>9.51</v>
      </c>
      <c r="N798" t="str">
        <f t="shared" si="37"/>
        <v>Libero</v>
      </c>
      <c r="O798" t="str">
        <f t="shared" si="38"/>
        <v>Light</v>
      </c>
      <c r="P798" t="str">
        <f>_xlfn.XLOOKUP(C798,customers!$A$1:$A$1001,customers!$I$1:$I$1001,,0)</f>
        <v>No</v>
      </c>
    </row>
    <row r="799" spans="1:16" x14ac:dyDescent="0.35">
      <c r="A799" s="2" t="s">
        <v>4996</v>
      </c>
      <c r="B799" s="9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 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 s="6">
        <f>_xlfn.XLOOKUP(D799,products!$A$1:$A$49,products!$D$1:$D$49,,0)</f>
        <v>0.5</v>
      </c>
      <c r="L799" s="7">
        <f>_xlfn.XLOOKUP(D799,products!$A$1:$A$49,products!$E$1:$E$49,,0)</f>
        <v>7.77</v>
      </c>
      <c r="M799" s="8">
        <f t="shared" si="36"/>
        <v>31.08</v>
      </c>
      <c r="N799" t="str">
        <f t="shared" si="37"/>
        <v>Arabic</v>
      </c>
      <c r="O799" t="str">
        <f t="shared" si="38"/>
        <v>Light</v>
      </c>
      <c r="P799" t="str">
        <f>_xlfn.XLOOKUP(C799,customers!$A$1:$A$1001,customers!$I$1:$I$1001,,0)</f>
        <v>No</v>
      </c>
    </row>
    <row r="800" spans="1:16" x14ac:dyDescent="0.35">
      <c r="A800" s="2" t="s">
        <v>5002</v>
      </c>
      <c r="B800" s="9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 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 s="6">
        <f>_xlfn.XLOOKUP(D800,products!$A$1:$A$49,products!$D$1:$D$49,,0)</f>
        <v>0.2</v>
      </c>
      <c r="L800" s="7">
        <f>_xlfn.XLOOKUP(D800,products!$A$1:$A$49,products!$E$1:$E$49,,0)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_xlfn.XLOOKUP(C800,customers!$A$1:$A$1001,customers!$I$1:$I$1001,,0)</f>
        <v>Yes</v>
      </c>
    </row>
    <row r="801" spans="1:16" x14ac:dyDescent="0.35">
      <c r="A801" s="2" t="s">
        <v>5008</v>
      </c>
      <c r="B801" s="9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 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 s="6">
        <f>_xlfn.XLOOKUP(D801,products!$A$1:$A$49,products!$D$1:$D$49,,0)</f>
        <v>1</v>
      </c>
      <c r="L801" s="7">
        <f>_xlfn.XLOOKUP(D801,products!$A$1:$A$49,products!$E$1:$E$49,,0)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_xlfn.XLOOKUP(C801,customers!$A$1:$A$1001,customers!$I$1:$I$1001,,0)</f>
        <v>Yes</v>
      </c>
    </row>
    <row r="802" spans="1:16" x14ac:dyDescent="0.35">
      <c r="A802" s="2" t="s">
        <v>5012</v>
      </c>
      <c r="B802" s="9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 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 s="6">
        <f>_xlfn.XLOOKUP(D802,products!$A$1:$A$49,products!$D$1:$D$49,,0)</f>
        <v>0.2</v>
      </c>
      <c r="L802" s="7">
        <f>_xlfn.XLOOKUP(D802,products!$A$1:$A$49,products!$E$1:$E$49,,0)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_xlfn.XLOOKUP(C802,customers!$A$1:$A$1001,customers!$I$1:$I$1001,,0)</f>
        <v>No</v>
      </c>
    </row>
    <row r="803" spans="1:16" x14ac:dyDescent="0.35">
      <c r="A803" s="2" t="s">
        <v>5018</v>
      </c>
      <c r="B803" s="9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 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 s="6">
        <f>_xlfn.XLOOKUP(D803,products!$A$1:$A$49,products!$D$1:$D$49,,0)</f>
        <v>2.5</v>
      </c>
      <c r="L803" s="7">
        <f>_xlfn.XLOOKUP(D803,products!$A$1:$A$49,products!$E$1:$E$49,,0)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_xlfn.XLOOKUP(C803,customers!$A$1:$A$1001,customers!$I$1:$I$1001,,0)</f>
        <v>Yes</v>
      </c>
    </row>
    <row r="804" spans="1:16" x14ac:dyDescent="0.35">
      <c r="A804" s="2" t="s">
        <v>5024</v>
      </c>
      <c r="B804" s="9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 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 s="6">
        <f>_xlfn.XLOOKUP(D804,products!$A$1:$A$49,products!$D$1:$D$49,,0)</f>
        <v>0.2</v>
      </c>
      <c r="L804" s="7">
        <f>_xlfn.XLOOKUP(D804,products!$A$1:$A$49,products!$E$1:$E$49,,0)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_xlfn.XLOOKUP(C804,customers!$A$1:$A$1001,customers!$I$1:$I$1001,,0)</f>
        <v>No</v>
      </c>
    </row>
    <row r="805" spans="1:16" x14ac:dyDescent="0.35">
      <c r="A805" s="2" t="s">
        <v>5030</v>
      </c>
      <c r="B805" s="9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 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 s="6">
        <f>_xlfn.XLOOKUP(D805,products!$A$1:$A$49,products!$D$1:$D$49,,0)</f>
        <v>2.5</v>
      </c>
      <c r="L805" s="7">
        <f>_xlfn.XLOOKUP(D805,products!$A$1:$A$49,products!$E$1:$E$49,,0)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_xlfn.XLOOKUP(C805,customers!$A$1:$A$1001,customers!$I$1:$I$1001,,0)</f>
        <v>No</v>
      </c>
    </row>
    <row r="806" spans="1:16" x14ac:dyDescent="0.35">
      <c r="A806" s="2" t="s">
        <v>5035</v>
      </c>
      <c r="B806" s="9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 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 s="6">
        <f>_xlfn.XLOOKUP(D806,products!$A$1:$A$49,products!$D$1:$D$49,,0)</f>
        <v>1</v>
      </c>
      <c r="L806" s="7">
        <f>_xlfn.XLOOKUP(D806,products!$A$1:$A$49,products!$E$1:$E$49,,0)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_xlfn.XLOOKUP(C806,customers!$A$1:$A$1001,customers!$I$1:$I$1001,,0)</f>
        <v>No</v>
      </c>
    </row>
    <row r="807" spans="1:16" x14ac:dyDescent="0.35">
      <c r="A807" s="2" t="s">
        <v>5040</v>
      </c>
      <c r="B807" s="9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 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 s="6">
        <f>_xlfn.XLOOKUP(D807,products!$A$1:$A$49,products!$D$1:$D$49,,0)</f>
        <v>0.5</v>
      </c>
      <c r="L807" s="7">
        <f>_xlfn.XLOOKUP(D807,products!$A$1:$A$49,products!$E$1:$E$49,,0)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_xlfn.XLOOKUP(C807,customers!$A$1:$A$1001,customers!$I$1:$I$1001,,0)</f>
        <v>No</v>
      </c>
    </row>
    <row r="808" spans="1:16" x14ac:dyDescent="0.35">
      <c r="A808" s="2" t="s">
        <v>5046</v>
      </c>
      <c r="B808" s="9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 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 s="6">
        <f>_xlfn.XLOOKUP(D808,products!$A$1:$A$49,products!$D$1:$D$49,,0)</f>
        <v>0.2</v>
      </c>
      <c r="L808" s="7">
        <f>_xlfn.XLOOKUP(D808,products!$A$1:$A$49,products!$E$1:$E$49,,0)</f>
        <v>3.8849999999999998</v>
      </c>
      <c r="M808" s="8">
        <f t="shared" si="36"/>
        <v>7.77</v>
      </c>
      <c r="N808" t="str">
        <f t="shared" si="37"/>
        <v>Libero</v>
      </c>
      <c r="O808" t="str">
        <f t="shared" si="38"/>
        <v>Dark</v>
      </c>
      <c r="P808" t="str">
        <f>_xlfn.XLOOKUP(C808,customers!$A$1:$A$1001,customers!$I$1:$I$1001,,0)</f>
        <v>Yes</v>
      </c>
    </row>
    <row r="809" spans="1:16" x14ac:dyDescent="0.35">
      <c r="A809" s="2" t="s">
        <v>5050</v>
      </c>
      <c r="B809" s="9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 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 s="6">
        <f>_xlfn.XLOOKUP(D809,products!$A$1:$A$49,products!$D$1:$D$49,,0)</f>
        <v>0.5</v>
      </c>
      <c r="L809" s="7">
        <f>_xlfn.XLOOKUP(D809,products!$A$1:$A$49,products!$E$1:$E$49,,0)</f>
        <v>7.77</v>
      </c>
      <c r="M809" s="8">
        <f t="shared" si="36"/>
        <v>23.31</v>
      </c>
      <c r="N809" t="str">
        <f t="shared" si="37"/>
        <v>Libero</v>
      </c>
      <c r="O809" t="str">
        <f t="shared" si="38"/>
        <v>Dark</v>
      </c>
      <c r="P809" t="str">
        <f>_xlfn.XLOOKUP(C809,customers!$A$1:$A$1001,customers!$I$1:$I$1001,,0)</f>
        <v>No</v>
      </c>
    </row>
    <row r="810" spans="1:16" x14ac:dyDescent="0.35">
      <c r="A810" s="2" t="s">
        <v>5056</v>
      </c>
      <c r="B810" s="9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 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 s="6">
        <f>_xlfn.XLOOKUP(D810,products!$A$1:$A$49,products!$D$1:$D$49,,0)</f>
        <v>2.5</v>
      </c>
      <c r="L810" s="7">
        <f>_xlfn.XLOOKUP(D810,products!$A$1:$A$49,products!$E$1:$E$49,,0)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_xlfn.XLOOKUP(C810,customers!$A$1:$A$1001,customers!$I$1:$I$1001,,0)</f>
        <v>No</v>
      </c>
    </row>
    <row r="811" spans="1:16" x14ac:dyDescent="0.35">
      <c r="A811" s="2" t="s">
        <v>5062</v>
      </c>
      <c r="B811" s="9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 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 s="6">
        <f>_xlfn.XLOOKUP(D811,products!$A$1:$A$49,products!$D$1:$D$49,,0)</f>
        <v>0.2</v>
      </c>
      <c r="L811" s="7">
        <f>_xlfn.XLOOKUP(D811,products!$A$1:$A$49,products!$E$1:$E$49,,0)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_xlfn.XLOOKUP(C811,customers!$A$1:$A$1001,customers!$I$1:$I$1001,,0)</f>
        <v>Yes</v>
      </c>
    </row>
    <row r="812" spans="1:16" x14ac:dyDescent="0.35">
      <c r="A812" s="2" t="s">
        <v>5067</v>
      </c>
      <c r="B812" s="9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 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 s="6">
        <f>_xlfn.XLOOKUP(D812,products!$A$1:$A$49,products!$D$1:$D$49,,0)</f>
        <v>0.5</v>
      </c>
      <c r="L812" s="7">
        <f>_xlfn.XLOOKUP(D812,products!$A$1:$A$49,products!$E$1:$E$49,,0)</f>
        <v>9.51</v>
      </c>
      <c r="M812" s="8">
        <f t="shared" si="36"/>
        <v>28.53</v>
      </c>
      <c r="N812" t="str">
        <f t="shared" si="37"/>
        <v>Libero</v>
      </c>
      <c r="O812" t="str">
        <f t="shared" si="38"/>
        <v>Light</v>
      </c>
      <c r="P812" t="str">
        <f>_xlfn.XLOOKUP(C812,customers!$A$1:$A$1001,customers!$I$1:$I$1001,,0)</f>
        <v>No</v>
      </c>
    </row>
    <row r="813" spans="1:16" x14ac:dyDescent="0.35">
      <c r="A813" s="2" t="s">
        <v>5073</v>
      </c>
      <c r="B813" s="9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 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 s="6">
        <f>_xlfn.XLOOKUP(D813,products!$A$1:$A$49,products!$D$1:$D$49,,0)</f>
        <v>1</v>
      </c>
      <c r="L813" s="7">
        <f>_xlfn.XLOOKUP(D813,products!$A$1:$A$49,products!$E$1:$E$49,,0)</f>
        <v>11.25</v>
      </c>
      <c r="M813" s="8">
        <f t="shared" si="36"/>
        <v>67.5</v>
      </c>
      <c r="N813" t="str">
        <f t="shared" si="37"/>
        <v>Arabic</v>
      </c>
      <c r="O813" t="str">
        <f t="shared" si="38"/>
        <v>Medium</v>
      </c>
      <c r="P813" t="str">
        <f>_xlfn.XLOOKUP(C813,customers!$A$1:$A$1001,customers!$I$1:$I$1001,,0)</f>
        <v>Yes</v>
      </c>
    </row>
    <row r="814" spans="1:16" x14ac:dyDescent="0.35">
      <c r="A814" s="2" t="s">
        <v>5073</v>
      </c>
      <c r="B814" s="9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 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 s="6">
        <f>_xlfn.XLOOKUP(D814,products!$A$1:$A$49,products!$D$1:$D$49,,0)</f>
        <v>2.5</v>
      </c>
      <c r="L814" s="7">
        <f>_xlfn.XLOOKUP(D814,products!$A$1:$A$49,products!$E$1:$E$49,,0)</f>
        <v>29.784999999999997</v>
      </c>
      <c r="M814" s="8">
        <f t="shared" si="36"/>
        <v>178.70999999999998</v>
      </c>
      <c r="N814" t="str">
        <f t="shared" si="37"/>
        <v>Libero</v>
      </c>
      <c r="O814" t="str">
        <f t="shared" si="38"/>
        <v>Dark</v>
      </c>
      <c r="P814" t="str">
        <f>_xlfn.XLOOKUP(C814,customers!$A$1:$A$1001,customers!$I$1:$I$1001,,0)</f>
        <v>Yes</v>
      </c>
    </row>
    <row r="815" spans="1:16" x14ac:dyDescent="0.35">
      <c r="A815" s="2" t="s">
        <v>5084</v>
      </c>
      <c r="B815" s="9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 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 s="6">
        <f>_xlfn.XLOOKUP(D815,products!$A$1:$A$49,products!$D$1:$D$49,,0)</f>
        <v>2.5</v>
      </c>
      <c r="L815" s="7">
        <f>_xlfn.XLOOKUP(D815,products!$A$1:$A$49,products!$E$1:$E$49,,0)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_xlfn.XLOOKUP(C815,customers!$A$1:$A$1001,customers!$I$1:$I$1001,,0)</f>
        <v>Yes</v>
      </c>
    </row>
    <row r="816" spans="1:16" x14ac:dyDescent="0.35">
      <c r="A816" s="2" t="s">
        <v>5090</v>
      </c>
      <c r="B816" s="9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 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 s="6">
        <f>_xlfn.XLOOKUP(D816,products!$A$1:$A$49,products!$D$1:$D$49,,0)</f>
        <v>0.2</v>
      </c>
      <c r="L816" s="7">
        <f>_xlfn.XLOOKUP(D816,products!$A$1:$A$49,products!$E$1:$E$49,,0)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_xlfn.XLOOKUP(C816,customers!$A$1:$A$1001,customers!$I$1:$I$1001,,0)</f>
        <v>No</v>
      </c>
    </row>
    <row r="817" spans="1:16" x14ac:dyDescent="0.35">
      <c r="A817" s="2" t="s">
        <v>5096</v>
      </c>
      <c r="B817" s="9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 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 s="6">
        <f>_xlfn.XLOOKUP(D817,products!$A$1:$A$49,products!$D$1:$D$49,,0)</f>
        <v>0.5</v>
      </c>
      <c r="L817" s="7">
        <f>_xlfn.XLOOKUP(D817,products!$A$1:$A$49,products!$E$1:$E$49,,0)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_xlfn.XLOOKUP(C817,customers!$A$1:$A$1001,customers!$I$1:$I$1001,,0)</f>
        <v>No</v>
      </c>
    </row>
    <row r="818" spans="1:16" x14ac:dyDescent="0.35">
      <c r="A818" s="2" t="s">
        <v>5102</v>
      </c>
      <c r="B818" s="9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 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 s="6">
        <f>_xlfn.XLOOKUP(D818,products!$A$1:$A$49,products!$D$1:$D$49,,0)</f>
        <v>0.5</v>
      </c>
      <c r="L818" s="7">
        <f>_xlfn.XLOOKUP(D818,products!$A$1:$A$49,products!$E$1:$E$49,,0)</f>
        <v>9.51</v>
      </c>
      <c r="M818" s="8">
        <f t="shared" si="36"/>
        <v>38.04</v>
      </c>
      <c r="N818" t="str">
        <f t="shared" si="37"/>
        <v>Libero</v>
      </c>
      <c r="O818" t="str">
        <f t="shared" si="38"/>
        <v>Light</v>
      </c>
      <c r="P818" t="str">
        <f>_xlfn.XLOOKUP(C818,customers!$A$1:$A$1001,customers!$I$1:$I$1001,,0)</f>
        <v>No</v>
      </c>
    </row>
    <row r="819" spans="1:16" x14ac:dyDescent="0.35">
      <c r="A819" s="2" t="s">
        <v>5107</v>
      </c>
      <c r="B819" s="9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 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 s="6">
        <f>_xlfn.XLOOKUP(D819,products!$A$1:$A$49,products!$D$1:$D$49,,0)</f>
        <v>0.5</v>
      </c>
      <c r="L819" s="7">
        <f>_xlfn.XLOOKUP(D819,products!$A$1:$A$49,products!$E$1:$E$49,,0)</f>
        <v>7.77</v>
      </c>
      <c r="M819" s="8">
        <f t="shared" si="36"/>
        <v>15.54</v>
      </c>
      <c r="N819" t="str">
        <f t="shared" si="37"/>
        <v>Libero</v>
      </c>
      <c r="O819" t="str">
        <f t="shared" si="38"/>
        <v>Dark</v>
      </c>
      <c r="P819" t="str">
        <f>_xlfn.XLOOKUP(C819,customers!$A$1:$A$1001,customers!$I$1:$I$1001,,0)</f>
        <v>No</v>
      </c>
    </row>
    <row r="820" spans="1:16" x14ac:dyDescent="0.35">
      <c r="A820" s="2" t="s">
        <v>5112</v>
      </c>
      <c r="B820" s="9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 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 s="6">
        <f>_xlfn.XLOOKUP(D820,products!$A$1:$A$49,products!$D$1:$D$49,,0)</f>
        <v>1</v>
      </c>
      <c r="L820" s="7">
        <f>_xlfn.XLOOKUP(D820,products!$A$1:$A$49,products!$E$1:$E$49,,0)</f>
        <v>15.85</v>
      </c>
      <c r="M820" s="8">
        <f t="shared" si="36"/>
        <v>79.25</v>
      </c>
      <c r="N820" t="str">
        <f t="shared" si="37"/>
        <v>Libero</v>
      </c>
      <c r="O820" t="str">
        <f t="shared" si="38"/>
        <v>Light</v>
      </c>
      <c r="P820" t="str">
        <f>_xlfn.XLOOKUP(C820,customers!$A$1:$A$1001,customers!$I$1:$I$1001,,0)</f>
        <v>No</v>
      </c>
    </row>
    <row r="821" spans="1:16" x14ac:dyDescent="0.35">
      <c r="A821" s="2" t="s">
        <v>5117</v>
      </c>
      <c r="B821" s="9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 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 s="6">
        <f>_xlfn.XLOOKUP(D821,products!$A$1:$A$49,products!$D$1:$D$49,,0)</f>
        <v>0.2</v>
      </c>
      <c r="L821" s="7">
        <f>_xlfn.XLOOKUP(D821,products!$A$1:$A$49,products!$E$1:$E$49,,0)</f>
        <v>4.7549999999999999</v>
      </c>
      <c r="M821" s="8">
        <f t="shared" si="36"/>
        <v>4.7549999999999999</v>
      </c>
      <c r="N821" t="str">
        <f t="shared" si="37"/>
        <v>Libero</v>
      </c>
      <c r="O821" t="str">
        <f t="shared" si="38"/>
        <v>Light</v>
      </c>
      <c r="P821" t="str">
        <f>_xlfn.XLOOKUP(C821,customers!$A$1:$A$1001,customers!$I$1:$I$1001,,0)</f>
        <v>Yes</v>
      </c>
    </row>
    <row r="822" spans="1:16" x14ac:dyDescent="0.35">
      <c r="A822" s="2" t="s">
        <v>5123</v>
      </c>
      <c r="B822" s="9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 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 s="6">
        <f>_xlfn.XLOOKUP(D822,products!$A$1:$A$49,products!$D$1:$D$49,,0)</f>
        <v>1</v>
      </c>
      <c r="L822" s="7">
        <f>_xlfn.XLOOKUP(D822,products!$A$1:$A$49,products!$E$1:$E$49,,0)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_xlfn.XLOOKUP(C822,customers!$A$1:$A$1001,customers!$I$1:$I$1001,,0)</f>
        <v>Yes</v>
      </c>
    </row>
    <row r="823" spans="1:16" x14ac:dyDescent="0.35">
      <c r="A823" s="2" t="s">
        <v>5129</v>
      </c>
      <c r="B823" s="9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 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 s="6">
        <f>_xlfn.XLOOKUP(D823,products!$A$1:$A$49,products!$D$1:$D$49,,0)</f>
        <v>0.5</v>
      </c>
      <c r="L823" s="7">
        <f>_xlfn.XLOOKUP(D823,products!$A$1:$A$49,products!$E$1:$E$49,,0)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_xlfn.XLOOKUP(C823,customers!$A$1:$A$1001,customers!$I$1:$I$1001,,0)</f>
        <v>No</v>
      </c>
    </row>
    <row r="824" spans="1:16" x14ac:dyDescent="0.35">
      <c r="A824" s="2" t="s">
        <v>5135</v>
      </c>
      <c r="B824" s="9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 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 s="6">
        <f>_xlfn.XLOOKUP(D824,products!$A$1:$A$49,products!$D$1:$D$49,,0)</f>
        <v>2.5</v>
      </c>
      <c r="L824" s="7">
        <f>_xlfn.XLOOKUP(D824,products!$A$1:$A$49,products!$E$1:$E$49,,0)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_xlfn.XLOOKUP(C824,customers!$A$1:$A$1001,customers!$I$1:$I$1001,,0)</f>
        <v>No</v>
      </c>
    </row>
    <row r="825" spans="1:16" x14ac:dyDescent="0.35">
      <c r="A825" s="2" t="s">
        <v>5141</v>
      </c>
      <c r="B825" s="9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 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 s="6">
        <f>_xlfn.XLOOKUP(D825,products!$A$1:$A$49,products!$D$1:$D$49,,0)</f>
        <v>1</v>
      </c>
      <c r="L825" s="7">
        <f>_xlfn.XLOOKUP(D825,products!$A$1:$A$49,products!$E$1:$E$49,,0)</f>
        <v>15.85</v>
      </c>
      <c r="M825" s="8">
        <f t="shared" si="36"/>
        <v>47.55</v>
      </c>
      <c r="N825" t="str">
        <f t="shared" si="37"/>
        <v>Libero</v>
      </c>
      <c r="O825" t="str">
        <f t="shared" si="38"/>
        <v>Light</v>
      </c>
      <c r="P825" t="str">
        <f>_xlfn.XLOOKUP(C825,customers!$A$1:$A$1001,customers!$I$1:$I$1001,,0)</f>
        <v>Yes</v>
      </c>
    </row>
    <row r="826" spans="1:16" x14ac:dyDescent="0.35">
      <c r="A826" s="2" t="s">
        <v>5147</v>
      </c>
      <c r="B826" s="9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 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 s="6">
        <f>_xlfn.XLOOKUP(D826,products!$A$1:$A$49,products!$D$1:$D$49,,0)</f>
        <v>0.2</v>
      </c>
      <c r="L826" s="7">
        <f>_xlfn.XLOOKUP(D826,products!$A$1:$A$49,products!$E$1:$E$49,,0)</f>
        <v>3.375</v>
      </c>
      <c r="M826" s="8">
        <f t="shared" si="36"/>
        <v>16.875</v>
      </c>
      <c r="N826" t="str">
        <f t="shared" si="37"/>
        <v>Arabic</v>
      </c>
      <c r="O826" t="str">
        <f t="shared" si="38"/>
        <v>Medium</v>
      </c>
      <c r="P826" t="str">
        <f>_xlfn.XLOOKUP(C826,customers!$A$1:$A$1001,customers!$I$1:$I$1001,,0)</f>
        <v>Yes</v>
      </c>
    </row>
    <row r="827" spans="1:16" x14ac:dyDescent="0.35">
      <c r="A827" s="2" t="s">
        <v>5152</v>
      </c>
      <c r="B827" s="9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 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 s="6">
        <f>_xlfn.XLOOKUP(D827,products!$A$1:$A$49,products!$D$1:$D$49,,0)</f>
        <v>1</v>
      </c>
      <c r="L827" s="7">
        <f>_xlfn.XLOOKUP(D827,products!$A$1:$A$49,products!$E$1:$E$49,,0)</f>
        <v>9.9499999999999993</v>
      </c>
      <c r="M827" s="8">
        <f t="shared" si="36"/>
        <v>29.849999999999998</v>
      </c>
      <c r="N827" t="str">
        <f t="shared" si="37"/>
        <v>Arabic</v>
      </c>
      <c r="O827" t="str">
        <f t="shared" si="38"/>
        <v>Dark</v>
      </c>
      <c r="P827" t="str">
        <f>_xlfn.XLOOKUP(C827,customers!$A$1:$A$1001,customers!$I$1:$I$1001,,0)</f>
        <v>Yes</v>
      </c>
    </row>
    <row r="828" spans="1:16" x14ac:dyDescent="0.35">
      <c r="A828" s="2" t="s">
        <v>5158</v>
      </c>
      <c r="B828" s="9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 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 s="6">
        <f>_xlfn.XLOOKUP(D828,products!$A$1:$A$49,products!$D$1:$D$49,,0)</f>
        <v>0.5</v>
      </c>
      <c r="L828" s="7">
        <f>_xlfn.XLOOKUP(D828,products!$A$1:$A$49,products!$E$1:$E$49,,0)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_xlfn.XLOOKUP(C828,customers!$A$1:$A$1001,customers!$I$1:$I$1001,,0)</f>
        <v>Yes</v>
      </c>
    </row>
    <row r="829" spans="1:16" x14ac:dyDescent="0.35">
      <c r="A829" s="2" t="s">
        <v>5164</v>
      </c>
      <c r="B829" s="9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 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 s="6">
        <f>_xlfn.XLOOKUP(D829,products!$A$1:$A$49,products!$D$1:$D$49,,0)</f>
        <v>0.2</v>
      </c>
      <c r="L829" s="7">
        <f>_xlfn.XLOOKUP(D829,products!$A$1:$A$49,products!$E$1:$E$49,,0)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_xlfn.XLOOKUP(C829,customers!$A$1:$A$1001,customers!$I$1:$I$1001,,0)</f>
        <v>No</v>
      </c>
    </row>
    <row r="830" spans="1:16" x14ac:dyDescent="0.35">
      <c r="A830" s="2" t="s">
        <v>5170</v>
      </c>
      <c r="B830" s="9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 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 s="6">
        <f>_xlfn.XLOOKUP(D830,products!$A$1:$A$49,products!$D$1:$D$49,,0)</f>
        <v>2.5</v>
      </c>
      <c r="L830" s="7">
        <f>_xlfn.XLOOKUP(D830,products!$A$1:$A$49,products!$E$1:$E$49,,0)</f>
        <v>22.884999999999998</v>
      </c>
      <c r="M830" s="8">
        <f t="shared" si="36"/>
        <v>137.31</v>
      </c>
      <c r="N830" t="str">
        <f t="shared" si="37"/>
        <v>Arabic</v>
      </c>
      <c r="O830" t="str">
        <f t="shared" si="38"/>
        <v>Dark</v>
      </c>
      <c r="P830" t="str">
        <f>_xlfn.XLOOKUP(C830,customers!$A$1:$A$1001,customers!$I$1:$I$1001,,0)</f>
        <v>Yes</v>
      </c>
    </row>
    <row r="831" spans="1:16" x14ac:dyDescent="0.35">
      <c r="A831" s="2" t="s">
        <v>5176</v>
      </c>
      <c r="B831" s="9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 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 s="6">
        <f>_xlfn.XLOOKUP(D831,products!$A$1:$A$49,products!$D$1:$D$49,,0)</f>
        <v>0.2</v>
      </c>
      <c r="L831" s="7">
        <f>_xlfn.XLOOKUP(D831,products!$A$1:$A$49,products!$E$1:$E$49,,0)</f>
        <v>2.9849999999999999</v>
      </c>
      <c r="M831" s="8">
        <f t="shared" si="36"/>
        <v>2.9849999999999999</v>
      </c>
      <c r="N831" t="str">
        <f t="shared" si="37"/>
        <v>Arabic</v>
      </c>
      <c r="O831" t="str">
        <f t="shared" si="38"/>
        <v>Dark</v>
      </c>
      <c r="P831" t="str">
        <f>_xlfn.XLOOKUP(C831,customers!$A$1:$A$1001,customers!$I$1:$I$1001,,0)</f>
        <v>No</v>
      </c>
    </row>
    <row r="832" spans="1:16" x14ac:dyDescent="0.35">
      <c r="A832" s="2" t="s">
        <v>5182</v>
      </c>
      <c r="B832" s="9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 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 s="6">
        <f>_xlfn.XLOOKUP(D832,products!$A$1:$A$49,products!$D$1:$D$49,,0)</f>
        <v>1</v>
      </c>
      <c r="L832" s="7">
        <f>_xlfn.XLOOKUP(D832,products!$A$1:$A$49,products!$E$1:$E$49,,0)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_xlfn.XLOOKUP(C832,customers!$A$1:$A$1001,customers!$I$1:$I$1001,,0)</f>
        <v>No</v>
      </c>
    </row>
    <row r="833" spans="1:16" x14ac:dyDescent="0.35">
      <c r="A833" s="2" t="s">
        <v>5182</v>
      </c>
      <c r="B833" s="9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 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 s="6">
        <f>_xlfn.XLOOKUP(D833,products!$A$1:$A$49,products!$D$1:$D$49,,0)</f>
        <v>0.2</v>
      </c>
      <c r="L833" s="7">
        <f>_xlfn.XLOOKUP(D833,products!$A$1:$A$49,products!$E$1:$E$49,,0)</f>
        <v>2.9849999999999999</v>
      </c>
      <c r="M833" s="8">
        <f t="shared" si="36"/>
        <v>5.97</v>
      </c>
      <c r="N833" t="str">
        <f t="shared" si="37"/>
        <v>Arabic</v>
      </c>
      <c r="O833" t="str">
        <f t="shared" si="38"/>
        <v>Dark</v>
      </c>
      <c r="P833" t="str">
        <f>_xlfn.XLOOKUP(C833,customers!$A$1:$A$1001,customers!$I$1:$I$1001,,0)</f>
        <v>No</v>
      </c>
    </row>
    <row r="834" spans="1:16" x14ac:dyDescent="0.35">
      <c r="A834" s="2" t="s">
        <v>5193</v>
      </c>
      <c r="B834" s="9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 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 s="6">
        <f>_xlfn.XLOOKUP(D834,products!$A$1:$A$49,products!$D$1:$D$49,,0)</f>
        <v>1</v>
      </c>
      <c r="L834" s="7">
        <f>_xlfn.XLOOKUP(D834,products!$A$1:$A$49,products!$E$1:$E$49,,0)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_xlfn.XLOOKUP(C834,customers!$A$1:$A$1001,customers!$I$1:$I$1001,,0)</f>
        <v>No</v>
      </c>
    </row>
    <row r="835" spans="1:16" x14ac:dyDescent="0.35">
      <c r="A835" s="2" t="s">
        <v>5199</v>
      </c>
      <c r="B835" s="9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 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 s="6">
        <f>_xlfn.XLOOKUP(D835,products!$A$1:$A$49,products!$D$1:$D$49,,0)</f>
        <v>2.5</v>
      </c>
      <c r="L835" s="7">
        <f>_xlfn.XLOOKUP(D835,products!$A$1:$A$49,products!$E$1:$E$49,,0)</f>
        <v>20.584999999999997</v>
      </c>
      <c r="M835" s="8">
        <f t="shared" ref="M835:M898" si="39">E835*L835</f>
        <v>82.339999999999989</v>
      </c>
      <c r="N835" t="str">
        <f t="shared" ref="N835:N898" si="40">IF(I835="Rob","Robusta",IF(I835="Exc","Excelsa",IF(I835="Ara","Arabic",IF(I835="Lib","Libero",""))))</f>
        <v>Robusta</v>
      </c>
      <c r="O835" t="str">
        <f t="shared" ref="O835:O898" si="41">IF(J835="M", "Medium", IF(J835="D", "Dark", IF(J835="L", "Light","")))</f>
        <v>Dark</v>
      </c>
      <c r="P835" t="str">
        <f>_xlfn.XLOOKUP(C835,customers!$A$1:$A$1001,customers!$I$1:$I$1001,,0)</f>
        <v>Yes</v>
      </c>
    </row>
    <row r="836" spans="1:16" x14ac:dyDescent="0.35">
      <c r="A836" s="2" t="s">
        <v>5205</v>
      </c>
      <c r="B836" s="9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 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 s="6">
        <f>_xlfn.XLOOKUP(D836,products!$A$1:$A$49,products!$D$1:$D$49,,0)</f>
        <v>2.5</v>
      </c>
      <c r="L836" s="7">
        <f>_xlfn.XLOOKUP(D836,products!$A$1:$A$49,products!$E$1:$E$49,,0)</f>
        <v>22.884999999999998</v>
      </c>
      <c r="M836" s="8">
        <f t="shared" si="39"/>
        <v>22.884999999999998</v>
      </c>
      <c r="N836" t="str">
        <f t="shared" si="40"/>
        <v>Arabic</v>
      </c>
      <c r="O836" t="str">
        <f t="shared" si="41"/>
        <v>Dark</v>
      </c>
      <c r="P836" t="str">
        <f>_xlfn.XLOOKUP(C836,customers!$A$1:$A$1001,customers!$I$1:$I$1001,,0)</f>
        <v>No</v>
      </c>
    </row>
    <row r="837" spans="1:16" x14ac:dyDescent="0.35">
      <c r="A837" s="2" t="s">
        <v>5211</v>
      </c>
      <c r="B837" s="9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 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 s="6">
        <f>_xlfn.XLOOKUP(D837,products!$A$1:$A$49,products!$D$1:$D$49,,0)</f>
        <v>0.5</v>
      </c>
      <c r="L837" s="7">
        <f>_xlfn.XLOOKUP(D837,products!$A$1:$A$49,products!$E$1:$E$49,,0)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_xlfn.XLOOKUP(C837,customers!$A$1:$A$1001,customers!$I$1:$I$1001,,0)</f>
        <v>Yes</v>
      </c>
    </row>
    <row r="838" spans="1:16" x14ac:dyDescent="0.35">
      <c r="A838" s="2" t="s">
        <v>5216</v>
      </c>
      <c r="B838" s="9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 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 s="6">
        <f>_xlfn.XLOOKUP(D838,products!$A$1:$A$49,products!$D$1:$D$49,,0)</f>
        <v>0.2</v>
      </c>
      <c r="L838" s="7">
        <f>_xlfn.XLOOKUP(D838,products!$A$1:$A$49,products!$E$1:$E$49,,0)</f>
        <v>2.9849999999999999</v>
      </c>
      <c r="M838" s="8">
        <f t="shared" si="39"/>
        <v>11.94</v>
      </c>
      <c r="N838" t="str">
        <f t="shared" si="40"/>
        <v>Arabic</v>
      </c>
      <c r="O838" t="str">
        <f t="shared" si="41"/>
        <v>Dark</v>
      </c>
      <c r="P838" t="str">
        <f>_xlfn.XLOOKUP(C838,customers!$A$1:$A$1001,customers!$I$1:$I$1001,,0)</f>
        <v>No</v>
      </c>
    </row>
    <row r="839" spans="1:16" x14ac:dyDescent="0.35">
      <c r="A839" s="2" t="s">
        <v>5222</v>
      </c>
      <c r="B839" s="9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 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 s="6">
        <f>_xlfn.XLOOKUP(D839,products!$A$1:$A$49,products!$D$1:$D$49,,0)</f>
        <v>2.5</v>
      </c>
      <c r="L839" s="7">
        <f>_xlfn.XLOOKUP(D839,products!$A$1:$A$49,products!$E$1:$E$49,,0)</f>
        <v>33.464999999999996</v>
      </c>
      <c r="M839" s="8">
        <f t="shared" si="39"/>
        <v>100.39499999999998</v>
      </c>
      <c r="N839" t="str">
        <f t="shared" si="40"/>
        <v>Libero</v>
      </c>
      <c r="O839" t="str">
        <f t="shared" si="41"/>
        <v>Medium</v>
      </c>
      <c r="P839" t="str">
        <f>_xlfn.XLOOKUP(C839,customers!$A$1:$A$1001,customers!$I$1:$I$1001,,0)</f>
        <v>No</v>
      </c>
    </row>
    <row r="840" spans="1:16" x14ac:dyDescent="0.35">
      <c r="A840" s="2" t="s">
        <v>5228</v>
      </c>
      <c r="B840" s="9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 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 s="6">
        <f>_xlfn.XLOOKUP(D840,products!$A$1:$A$49,products!$D$1:$D$49,,0)</f>
        <v>2.5</v>
      </c>
      <c r="L840" s="7">
        <f>_xlfn.XLOOKUP(D840,products!$A$1:$A$49,products!$E$1:$E$49,,0)</f>
        <v>22.884999999999998</v>
      </c>
      <c r="M840" s="8">
        <f t="shared" si="39"/>
        <v>114.42499999999998</v>
      </c>
      <c r="N840" t="str">
        <f t="shared" si="40"/>
        <v>Arabic</v>
      </c>
      <c r="O840" t="str">
        <f t="shared" si="41"/>
        <v>Dark</v>
      </c>
      <c r="P840" t="str">
        <f>_xlfn.XLOOKUP(C840,customers!$A$1:$A$1001,customers!$I$1:$I$1001,,0)</f>
        <v>No</v>
      </c>
    </row>
    <row r="841" spans="1:16" x14ac:dyDescent="0.35">
      <c r="A841" s="2" t="s">
        <v>5234</v>
      </c>
      <c r="B841" s="9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 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 s="6">
        <f>_xlfn.XLOOKUP(D841,products!$A$1:$A$49,products!$D$1:$D$49,,0)</f>
        <v>0.5</v>
      </c>
      <c r="L841" s="7">
        <f>_xlfn.XLOOKUP(D841,products!$A$1:$A$49,products!$E$1:$E$49,,0)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_xlfn.XLOOKUP(C841,customers!$A$1:$A$1001,customers!$I$1:$I$1001,,0)</f>
        <v>No</v>
      </c>
    </row>
    <row r="842" spans="1:16" x14ac:dyDescent="0.35">
      <c r="A842" s="2" t="s">
        <v>5240</v>
      </c>
      <c r="B842" s="9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 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 s="6">
        <f>_xlfn.XLOOKUP(D842,products!$A$1:$A$49,products!$D$1:$D$49,,0)</f>
        <v>0.5</v>
      </c>
      <c r="L842" s="7">
        <f>_xlfn.XLOOKUP(D842,products!$A$1:$A$49,products!$E$1:$E$49,,0)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_xlfn.XLOOKUP(C842,customers!$A$1:$A$1001,customers!$I$1:$I$1001,,0)</f>
        <v>Yes</v>
      </c>
    </row>
    <row r="843" spans="1:16" x14ac:dyDescent="0.35">
      <c r="A843" s="2" t="s">
        <v>5246</v>
      </c>
      <c r="B843" s="9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 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 s="6">
        <f>_xlfn.XLOOKUP(D843,products!$A$1:$A$49,products!$D$1:$D$49,,0)</f>
        <v>0.2</v>
      </c>
      <c r="L843" s="7">
        <f>_xlfn.XLOOKUP(D843,products!$A$1:$A$49,products!$E$1:$E$49,,0)</f>
        <v>4.3650000000000002</v>
      </c>
      <c r="M843" s="8">
        <f t="shared" si="39"/>
        <v>4.3650000000000002</v>
      </c>
      <c r="N843" t="str">
        <f t="shared" si="40"/>
        <v>Libero</v>
      </c>
      <c r="O843" t="str">
        <f t="shared" si="41"/>
        <v>Medium</v>
      </c>
      <c r="P843" t="str">
        <f>_xlfn.XLOOKUP(C843,customers!$A$1:$A$1001,customers!$I$1:$I$1001,,0)</f>
        <v>No</v>
      </c>
    </row>
    <row r="844" spans="1:16" x14ac:dyDescent="0.35">
      <c r="A844" s="2" t="s">
        <v>5251</v>
      </c>
      <c r="B844" s="9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 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 s="6">
        <f>_xlfn.XLOOKUP(D844,products!$A$1:$A$49,products!$D$1:$D$49,,0)</f>
        <v>0.2</v>
      </c>
      <c r="L844" s="7">
        <f>_xlfn.XLOOKUP(D844,products!$A$1:$A$49,products!$E$1:$E$49,,0)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_xlfn.XLOOKUP(C844,customers!$A$1:$A$1001,customers!$I$1:$I$1001,,0)</f>
        <v>Yes</v>
      </c>
    </row>
    <row r="845" spans="1:16" x14ac:dyDescent="0.35">
      <c r="A845" s="2" t="s">
        <v>5256</v>
      </c>
      <c r="B845" s="9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 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 s="6">
        <f>_xlfn.XLOOKUP(D845,products!$A$1:$A$49,products!$D$1:$D$49,,0)</f>
        <v>0.2</v>
      </c>
      <c r="L845" s="7">
        <f>_xlfn.XLOOKUP(D845,products!$A$1:$A$49,products!$E$1:$E$49,,0)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_xlfn.XLOOKUP(C845,customers!$A$1:$A$1001,customers!$I$1:$I$1001,,0)</f>
        <v>Yes</v>
      </c>
    </row>
    <row r="846" spans="1:16" x14ac:dyDescent="0.35">
      <c r="A846" s="2" t="s">
        <v>5262</v>
      </c>
      <c r="B846" s="9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 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 s="6">
        <f>_xlfn.XLOOKUP(D846,products!$A$1:$A$49,products!$D$1:$D$49,,0)</f>
        <v>0.5</v>
      </c>
      <c r="L846" s="7">
        <f>_xlfn.XLOOKUP(D846,products!$A$1:$A$49,products!$E$1:$E$49,,0)</f>
        <v>5.97</v>
      </c>
      <c r="M846" s="8">
        <f t="shared" si="39"/>
        <v>35.82</v>
      </c>
      <c r="N846" t="str">
        <f t="shared" si="40"/>
        <v>Arabic</v>
      </c>
      <c r="O846" t="str">
        <f t="shared" si="41"/>
        <v>Dark</v>
      </c>
      <c r="P846" t="str">
        <f>_xlfn.XLOOKUP(C846,customers!$A$1:$A$1001,customers!$I$1:$I$1001,,0)</f>
        <v>Yes</v>
      </c>
    </row>
    <row r="847" spans="1:16" x14ac:dyDescent="0.35">
      <c r="A847" s="2" t="s">
        <v>5268</v>
      </c>
      <c r="B847" s="9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 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 s="6">
        <f>_xlfn.XLOOKUP(D847,products!$A$1:$A$49,products!$D$1:$D$49,,0)</f>
        <v>2.5</v>
      </c>
      <c r="L847" s="7">
        <f>_xlfn.XLOOKUP(D847,products!$A$1:$A$49,products!$E$1:$E$49,,0)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_xlfn.XLOOKUP(C847,customers!$A$1:$A$1001,customers!$I$1:$I$1001,,0)</f>
        <v>No</v>
      </c>
    </row>
    <row r="848" spans="1:16" x14ac:dyDescent="0.35">
      <c r="A848" s="2" t="s">
        <v>5273</v>
      </c>
      <c r="B848" s="9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 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 s="6">
        <f>_xlfn.XLOOKUP(D848,products!$A$1:$A$49,products!$D$1:$D$49,,0)</f>
        <v>2.5</v>
      </c>
      <c r="L848" s="7">
        <f>_xlfn.XLOOKUP(D848,products!$A$1:$A$49,products!$E$1:$E$49,,0)</f>
        <v>25.874999999999996</v>
      </c>
      <c r="M848" s="8">
        <f t="shared" si="39"/>
        <v>51.749999999999993</v>
      </c>
      <c r="N848" t="str">
        <f t="shared" si="40"/>
        <v>Arabic</v>
      </c>
      <c r="O848" t="str">
        <f t="shared" si="41"/>
        <v>Medium</v>
      </c>
      <c r="P848" t="str">
        <f>_xlfn.XLOOKUP(C848,customers!$A$1:$A$1001,customers!$I$1:$I$1001,,0)</f>
        <v>Yes</v>
      </c>
    </row>
    <row r="849" spans="1:16" x14ac:dyDescent="0.35">
      <c r="A849" s="2" t="s">
        <v>5278</v>
      </c>
      <c r="B849" s="9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 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 s="6">
        <f>_xlfn.XLOOKUP(D849,products!$A$1:$A$49,products!$D$1:$D$49,,0)</f>
        <v>0.2</v>
      </c>
      <c r="L849" s="7">
        <f>_xlfn.XLOOKUP(D849,products!$A$1:$A$49,products!$E$1:$E$49,,0)</f>
        <v>2.9849999999999999</v>
      </c>
      <c r="M849" s="8">
        <f t="shared" si="39"/>
        <v>8.9550000000000001</v>
      </c>
      <c r="N849" t="str">
        <f t="shared" si="40"/>
        <v>Arabic</v>
      </c>
      <c r="O849" t="str">
        <f t="shared" si="41"/>
        <v>Dark</v>
      </c>
      <c r="P849" t="str">
        <f>_xlfn.XLOOKUP(C849,customers!$A$1:$A$1001,customers!$I$1:$I$1001,,0)</f>
        <v>Yes</v>
      </c>
    </row>
    <row r="850" spans="1:16" x14ac:dyDescent="0.35">
      <c r="A850" s="2" t="s">
        <v>5283</v>
      </c>
      <c r="B850" s="9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 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 s="6">
        <f>_xlfn.XLOOKUP(D850,products!$A$1:$A$49,products!$D$1:$D$49,,0)</f>
        <v>0.5</v>
      </c>
      <c r="L850" s="7">
        <f>_xlfn.XLOOKUP(D850,products!$A$1:$A$49,products!$E$1:$E$49,,0)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_xlfn.XLOOKUP(C850,customers!$A$1:$A$1001,customers!$I$1:$I$1001,,0)</f>
        <v>No</v>
      </c>
    </row>
    <row r="851" spans="1:16" x14ac:dyDescent="0.35">
      <c r="A851" s="2" t="s">
        <v>5288</v>
      </c>
      <c r="B851" s="9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 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 s="6">
        <f>_xlfn.XLOOKUP(D851,products!$A$1:$A$49,products!$D$1:$D$49,,0)</f>
        <v>0.2</v>
      </c>
      <c r="L851" s="7">
        <f>_xlfn.XLOOKUP(D851,products!$A$1:$A$49,products!$E$1:$E$49,,0)</f>
        <v>3.8849999999999998</v>
      </c>
      <c r="M851" s="8">
        <f t="shared" si="39"/>
        <v>23.31</v>
      </c>
      <c r="N851" t="str">
        <f t="shared" si="40"/>
        <v>Arabic</v>
      </c>
      <c r="O851" t="str">
        <f t="shared" si="41"/>
        <v>Light</v>
      </c>
      <c r="P851" t="str">
        <f>_xlfn.XLOOKUP(C851,customers!$A$1:$A$1001,customers!$I$1:$I$1001,,0)</f>
        <v>Yes</v>
      </c>
    </row>
    <row r="852" spans="1:16" x14ac:dyDescent="0.35">
      <c r="A852" s="2" t="s">
        <v>5288</v>
      </c>
      <c r="B852" s="9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 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 s="6">
        <f>_xlfn.XLOOKUP(D852,products!$A$1:$A$49,products!$D$1:$D$49,,0)</f>
        <v>0.2</v>
      </c>
      <c r="L852" s="7">
        <f>_xlfn.XLOOKUP(D852,products!$A$1:$A$49,products!$E$1:$E$49,,0)</f>
        <v>3.375</v>
      </c>
      <c r="M852" s="8">
        <f t="shared" si="39"/>
        <v>6.75</v>
      </c>
      <c r="N852" t="str">
        <f t="shared" si="40"/>
        <v>Arabic</v>
      </c>
      <c r="O852" t="str">
        <f t="shared" si="41"/>
        <v>Medium</v>
      </c>
      <c r="P852" t="str">
        <f>_xlfn.XLOOKUP(C852,customers!$A$1:$A$1001,customers!$I$1:$I$1001,,0)</f>
        <v>Yes</v>
      </c>
    </row>
    <row r="853" spans="1:16" x14ac:dyDescent="0.35">
      <c r="A853" s="2" t="s">
        <v>5299</v>
      </c>
      <c r="B853" s="9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 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 s="6">
        <f>_xlfn.XLOOKUP(D853,products!$A$1:$A$49,products!$D$1:$D$49,,0)</f>
        <v>0.5</v>
      </c>
      <c r="L853" s="7">
        <f>_xlfn.XLOOKUP(D853,products!$A$1:$A$49,products!$E$1:$E$49,,0)</f>
        <v>7.77</v>
      </c>
      <c r="M853" s="8">
        <f t="shared" si="39"/>
        <v>7.77</v>
      </c>
      <c r="N853" t="str">
        <f t="shared" si="40"/>
        <v>Libero</v>
      </c>
      <c r="O853" t="str">
        <f t="shared" si="41"/>
        <v>Dark</v>
      </c>
      <c r="P853" t="str">
        <f>_xlfn.XLOOKUP(C853,customers!$A$1:$A$1001,customers!$I$1:$I$1001,,0)</f>
        <v>Yes</v>
      </c>
    </row>
    <row r="854" spans="1:16" x14ac:dyDescent="0.35">
      <c r="A854" s="2" t="s">
        <v>5305</v>
      </c>
      <c r="B854" s="9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 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 s="6">
        <f>_xlfn.XLOOKUP(D854,products!$A$1:$A$49,products!$D$1:$D$49,,0)</f>
        <v>2.5</v>
      </c>
      <c r="L854" s="7">
        <f>_xlfn.XLOOKUP(D854,products!$A$1:$A$49,products!$E$1:$E$49,,0)</f>
        <v>29.784999999999997</v>
      </c>
      <c r="M854" s="8">
        <f t="shared" si="39"/>
        <v>119.13999999999999</v>
      </c>
      <c r="N854" t="str">
        <f t="shared" si="40"/>
        <v>Libero</v>
      </c>
      <c r="O854" t="str">
        <f t="shared" si="41"/>
        <v>Dark</v>
      </c>
      <c r="P854" t="str">
        <f>_xlfn.XLOOKUP(C854,customers!$A$1:$A$1001,customers!$I$1:$I$1001,,0)</f>
        <v>Yes</v>
      </c>
    </row>
    <row r="855" spans="1:16" x14ac:dyDescent="0.35">
      <c r="A855" s="2" t="s">
        <v>5310</v>
      </c>
      <c r="B855" s="9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 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 s="6">
        <f>_xlfn.XLOOKUP(D855,products!$A$1:$A$49,products!$D$1:$D$49,,0)</f>
        <v>1</v>
      </c>
      <c r="L855" s="7">
        <f>_xlfn.XLOOKUP(D855,products!$A$1:$A$49,products!$E$1:$E$49,,0)</f>
        <v>9.9499999999999993</v>
      </c>
      <c r="M855" s="8">
        <f t="shared" si="39"/>
        <v>19.899999999999999</v>
      </c>
      <c r="N855" t="str">
        <f t="shared" si="40"/>
        <v>Arabic</v>
      </c>
      <c r="O855" t="str">
        <f t="shared" si="41"/>
        <v>Dark</v>
      </c>
      <c r="P855" t="str">
        <f>_xlfn.XLOOKUP(C855,customers!$A$1:$A$1001,customers!$I$1:$I$1001,,0)</f>
        <v>No</v>
      </c>
    </row>
    <row r="856" spans="1:16" x14ac:dyDescent="0.35">
      <c r="A856" s="2" t="s">
        <v>5315</v>
      </c>
      <c r="B856" s="9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 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 s="6">
        <f>_xlfn.XLOOKUP(D856,products!$A$1:$A$49,products!$D$1:$D$49,,0)</f>
        <v>0.5</v>
      </c>
      <c r="L856" s="7">
        <f>_xlfn.XLOOKUP(D856,products!$A$1:$A$49,products!$E$1:$E$49,,0)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_xlfn.XLOOKUP(C856,customers!$A$1:$A$1001,customers!$I$1:$I$1001,,0)</f>
        <v>Yes</v>
      </c>
    </row>
    <row r="857" spans="1:16" x14ac:dyDescent="0.35">
      <c r="A857" s="2" t="s">
        <v>5321</v>
      </c>
      <c r="B857" s="9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 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 s="6">
        <f>_xlfn.XLOOKUP(D857,products!$A$1:$A$49,products!$D$1:$D$49,,0)</f>
        <v>2.5</v>
      </c>
      <c r="L857" s="7">
        <f>_xlfn.XLOOKUP(D857,products!$A$1:$A$49,products!$E$1:$E$49,,0)</f>
        <v>29.784999999999997</v>
      </c>
      <c r="M857" s="8">
        <f t="shared" si="39"/>
        <v>89.35499999999999</v>
      </c>
      <c r="N857" t="str">
        <f t="shared" si="40"/>
        <v>Libero</v>
      </c>
      <c r="O857" t="str">
        <f t="shared" si="41"/>
        <v>Dark</v>
      </c>
      <c r="P857" t="str">
        <f>_xlfn.XLOOKUP(C857,customers!$A$1:$A$1001,customers!$I$1:$I$1001,,0)</f>
        <v>No</v>
      </c>
    </row>
    <row r="858" spans="1:16" x14ac:dyDescent="0.35">
      <c r="A858" s="2" t="s">
        <v>5327</v>
      </c>
      <c r="B858" s="9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 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 s="6">
        <f>_xlfn.XLOOKUP(D858,products!$A$1:$A$49,products!$D$1:$D$49,,0)</f>
        <v>0.2</v>
      </c>
      <c r="L858" s="7">
        <f>_xlfn.XLOOKUP(D858,products!$A$1:$A$49,products!$E$1:$E$49,,0)</f>
        <v>4.3650000000000002</v>
      </c>
      <c r="M858" s="8">
        <f t="shared" si="39"/>
        <v>8.73</v>
      </c>
      <c r="N858" t="str">
        <f t="shared" si="40"/>
        <v>Libero</v>
      </c>
      <c r="O858" t="str">
        <f t="shared" si="41"/>
        <v>Medium</v>
      </c>
      <c r="P858" t="str">
        <f>_xlfn.XLOOKUP(C858,customers!$A$1:$A$1001,customers!$I$1:$I$1001,,0)</f>
        <v>Yes</v>
      </c>
    </row>
    <row r="859" spans="1:16" x14ac:dyDescent="0.35">
      <c r="A859" s="2" t="s">
        <v>5333</v>
      </c>
      <c r="B859" s="9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 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 s="6">
        <f>_xlfn.XLOOKUP(D859,products!$A$1:$A$49,products!$D$1:$D$49,,0)</f>
        <v>2.5</v>
      </c>
      <c r="L859" s="7">
        <f>_xlfn.XLOOKUP(D859,products!$A$1:$A$49,products!$E$1:$E$49,,0)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_xlfn.XLOOKUP(C859,customers!$A$1:$A$1001,customers!$I$1:$I$1001,,0)</f>
        <v>No</v>
      </c>
    </row>
    <row r="860" spans="1:16" x14ac:dyDescent="0.35">
      <c r="A860" s="2" t="s">
        <v>5339</v>
      </c>
      <c r="B860" s="9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 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 s="6">
        <f>_xlfn.XLOOKUP(D860,products!$A$1:$A$49,products!$D$1:$D$49,,0)</f>
        <v>0.5</v>
      </c>
      <c r="L860" s="7">
        <f>_xlfn.XLOOKUP(D860,products!$A$1:$A$49,products!$E$1:$E$49,,0)</f>
        <v>8.73</v>
      </c>
      <c r="M860" s="8">
        <f t="shared" si="39"/>
        <v>34.92</v>
      </c>
      <c r="N860" t="str">
        <f t="shared" si="40"/>
        <v>Libero</v>
      </c>
      <c r="O860" t="str">
        <f t="shared" si="41"/>
        <v>Medium</v>
      </c>
      <c r="P860" t="str">
        <f>_xlfn.XLOOKUP(C860,customers!$A$1:$A$1001,customers!$I$1:$I$1001,,0)</f>
        <v>No</v>
      </c>
    </row>
    <row r="861" spans="1:16" x14ac:dyDescent="0.35">
      <c r="A861" s="2" t="s">
        <v>5345</v>
      </c>
      <c r="B861" s="9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 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 s="6">
        <f>_xlfn.XLOOKUP(D861,products!$A$1:$A$49,products!$D$1:$D$49,,0)</f>
        <v>2.5</v>
      </c>
      <c r="L861" s="7">
        <f>_xlfn.XLOOKUP(D861,products!$A$1:$A$49,products!$E$1:$E$49,,0)</f>
        <v>29.784999999999997</v>
      </c>
      <c r="M861" s="8">
        <f t="shared" si="39"/>
        <v>178.70999999999998</v>
      </c>
      <c r="N861" t="str">
        <f t="shared" si="40"/>
        <v>Arabic</v>
      </c>
      <c r="O861" t="str">
        <f t="shared" si="41"/>
        <v>Light</v>
      </c>
      <c r="P861" t="str">
        <f>_xlfn.XLOOKUP(C861,customers!$A$1:$A$1001,customers!$I$1:$I$1001,,0)</f>
        <v>No</v>
      </c>
    </row>
    <row r="862" spans="1:16" x14ac:dyDescent="0.35">
      <c r="A862" s="2" t="s">
        <v>5351</v>
      </c>
      <c r="B862" s="9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 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 s="6">
        <f>_xlfn.XLOOKUP(D862,products!$A$1:$A$49,products!$D$1:$D$49,,0)</f>
        <v>2.5</v>
      </c>
      <c r="L862" s="7">
        <f>_xlfn.XLOOKUP(D862,products!$A$1:$A$49,products!$E$1:$E$49,,0)</f>
        <v>25.874999999999996</v>
      </c>
      <c r="M862" s="8">
        <f t="shared" si="39"/>
        <v>25.874999999999996</v>
      </c>
      <c r="N862" t="str">
        <f t="shared" si="40"/>
        <v>Arabic</v>
      </c>
      <c r="O862" t="str">
        <f t="shared" si="41"/>
        <v>Medium</v>
      </c>
      <c r="P862" t="str">
        <f>_xlfn.XLOOKUP(C862,customers!$A$1:$A$1001,customers!$I$1:$I$1001,,0)</f>
        <v>No</v>
      </c>
    </row>
    <row r="863" spans="1:16" x14ac:dyDescent="0.35">
      <c r="A863" s="2" t="s">
        <v>5356</v>
      </c>
      <c r="B863" s="9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 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 s="6">
        <f>_xlfn.XLOOKUP(D863,products!$A$1:$A$49,products!$D$1:$D$49,,0)</f>
        <v>1</v>
      </c>
      <c r="L863" s="7">
        <f>_xlfn.XLOOKUP(D863,products!$A$1:$A$49,products!$E$1:$E$49,,0)</f>
        <v>12.95</v>
      </c>
      <c r="M863" s="8">
        <f t="shared" si="39"/>
        <v>77.699999999999989</v>
      </c>
      <c r="N863" t="str">
        <f t="shared" si="40"/>
        <v>Libero</v>
      </c>
      <c r="O863" t="str">
        <f t="shared" si="41"/>
        <v>Dark</v>
      </c>
      <c r="P863" t="str">
        <f>_xlfn.XLOOKUP(C863,customers!$A$1:$A$1001,customers!$I$1:$I$1001,,0)</f>
        <v>Yes</v>
      </c>
    </row>
    <row r="864" spans="1:16" x14ac:dyDescent="0.35">
      <c r="A864" s="2" t="s">
        <v>5362</v>
      </c>
      <c r="B864" s="9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 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 s="6">
        <f>_xlfn.XLOOKUP(D864,products!$A$1:$A$49,products!$D$1:$D$49,,0)</f>
        <v>1</v>
      </c>
      <c r="L864" s="7">
        <f>_xlfn.XLOOKUP(D864,products!$A$1:$A$49,products!$E$1:$E$49,,0)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_xlfn.XLOOKUP(C864,customers!$A$1:$A$1001,customers!$I$1:$I$1001,,0)</f>
        <v>Yes</v>
      </c>
    </row>
    <row r="865" spans="1:16" x14ac:dyDescent="0.35">
      <c r="A865" s="2" t="s">
        <v>5368</v>
      </c>
      <c r="B865" s="9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 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 s="6">
        <f>_xlfn.XLOOKUP(D865,products!$A$1:$A$49,products!$D$1:$D$49,,0)</f>
        <v>1</v>
      </c>
      <c r="L865" s="7">
        <f>_xlfn.XLOOKUP(D865,products!$A$1:$A$49,products!$E$1:$E$49,,0)</f>
        <v>14.55</v>
      </c>
      <c r="M865" s="8">
        <f t="shared" si="39"/>
        <v>29.1</v>
      </c>
      <c r="N865" t="str">
        <f t="shared" si="40"/>
        <v>Libero</v>
      </c>
      <c r="O865" t="str">
        <f t="shared" si="41"/>
        <v>Medium</v>
      </c>
      <c r="P865" t="str">
        <f>_xlfn.XLOOKUP(C865,customers!$A$1:$A$1001,customers!$I$1:$I$1001,,0)</f>
        <v>Yes</v>
      </c>
    </row>
    <row r="866" spans="1:16" x14ac:dyDescent="0.35">
      <c r="A866" s="2" t="s">
        <v>5374</v>
      </c>
      <c r="B866" s="9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 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 s="6">
        <f>_xlfn.XLOOKUP(D866,products!$A$1:$A$49,products!$D$1:$D$49,,0)</f>
        <v>0.2</v>
      </c>
      <c r="L866" s="7">
        <f>_xlfn.XLOOKUP(D866,products!$A$1:$A$49,products!$E$1:$E$49,,0)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_xlfn.XLOOKUP(C866,customers!$A$1:$A$1001,customers!$I$1:$I$1001,,0)</f>
        <v>No</v>
      </c>
    </row>
    <row r="867" spans="1:16" x14ac:dyDescent="0.35">
      <c r="A867" s="2" t="s">
        <v>5380</v>
      </c>
      <c r="B867" s="9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 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 s="6">
        <f>_xlfn.XLOOKUP(D867,products!$A$1:$A$49,products!$D$1:$D$49,,0)</f>
        <v>0.5</v>
      </c>
      <c r="L867" s="7">
        <f>_xlfn.XLOOKUP(D867,products!$A$1:$A$49,products!$E$1:$E$49,,0)</f>
        <v>6.75</v>
      </c>
      <c r="M867" s="8">
        <f t="shared" si="39"/>
        <v>6.75</v>
      </c>
      <c r="N867" t="str">
        <f t="shared" si="40"/>
        <v>Arabic</v>
      </c>
      <c r="O867" t="str">
        <f t="shared" si="41"/>
        <v>Medium</v>
      </c>
      <c r="P867" t="str">
        <f>_xlfn.XLOOKUP(C867,customers!$A$1:$A$1001,customers!$I$1:$I$1001,,0)</f>
        <v>Yes</v>
      </c>
    </row>
    <row r="868" spans="1:16" x14ac:dyDescent="0.35">
      <c r="A868" s="2" t="s">
        <v>5385</v>
      </c>
      <c r="B868" s="9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 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 s="6">
        <f>_xlfn.XLOOKUP(D868,products!$A$1:$A$49,products!$D$1:$D$49,,0)</f>
        <v>0.5</v>
      </c>
      <c r="L868" s="7">
        <f>_xlfn.XLOOKUP(D868,products!$A$1:$A$49,products!$E$1:$E$49,,0)</f>
        <v>5.97</v>
      </c>
      <c r="M868" s="8">
        <f t="shared" si="39"/>
        <v>17.91</v>
      </c>
      <c r="N868" t="str">
        <f t="shared" si="40"/>
        <v>Arabic</v>
      </c>
      <c r="O868" t="str">
        <f t="shared" si="41"/>
        <v>Dark</v>
      </c>
      <c r="P868" t="str">
        <f>_xlfn.XLOOKUP(C868,customers!$A$1:$A$1001,customers!$I$1:$I$1001,,0)</f>
        <v>No</v>
      </c>
    </row>
    <row r="869" spans="1:16" x14ac:dyDescent="0.35">
      <c r="A869" s="2" t="s">
        <v>5391</v>
      </c>
      <c r="B869" s="9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 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 s="6">
        <f>_xlfn.XLOOKUP(D869,products!$A$1:$A$49,products!$D$1:$D$49,,0)</f>
        <v>2.5</v>
      </c>
      <c r="L869" s="7">
        <f>_xlfn.XLOOKUP(D869,products!$A$1:$A$49,products!$E$1:$E$49,,0)</f>
        <v>29.784999999999997</v>
      </c>
      <c r="M869" s="8">
        <f t="shared" si="39"/>
        <v>29.784999999999997</v>
      </c>
      <c r="N869" t="str">
        <f t="shared" si="40"/>
        <v>Arabic</v>
      </c>
      <c r="O869" t="str">
        <f t="shared" si="41"/>
        <v>Light</v>
      </c>
      <c r="P869" t="str">
        <f>_xlfn.XLOOKUP(C869,customers!$A$1:$A$1001,customers!$I$1:$I$1001,,0)</f>
        <v>Yes</v>
      </c>
    </row>
    <row r="870" spans="1:16" x14ac:dyDescent="0.35">
      <c r="A870" s="2" t="s">
        <v>5396</v>
      </c>
      <c r="B870" s="9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 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 s="6">
        <f>_xlfn.XLOOKUP(D870,products!$A$1:$A$49,products!$D$1:$D$49,,0)</f>
        <v>0.5</v>
      </c>
      <c r="L870" s="7">
        <f>_xlfn.XLOOKUP(D870,products!$A$1:$A$49,products!$E$1:$E$49,,0)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_xlfn.XLOOKUP(C870,customers!$A$1:$A$1001,customers!$I$1:$I$1001,,0)</f>
        <v>Yes</v>
      </c>
    </row>
    <row r="871" spans="1:16" x14ac:dyDescent="0.35">
      <c r="A871" s="2" t="s">
        <v>5402</v>
      </c>
      <c r="B871" s="9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 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 s="6">
        <f>_xlfn.XLOOKUP(D871,products!$A$1:$A$49,products!$D$1:$D$49,,0)</f>
        <v>0.5</v>
      </c>
      <c r="L871" s="7">
        <f>_xlfn.XLOOKUP(D871,products!$A$1:$A$49,products!$E$1:$E$49,,0)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_xlfn.XLOOKUP(C871,customers!$A$1:$A$1001,customers!$I$1:$I$1001,,0)</f>
        <v>Yes</v>
      </c>
    </row>
    <row r="872" spans="1:16" x14ac:dyDescent="0.35">
      <c r="A872" s="2" t="s">
        <v>5407</v>
      </c>
      <c r="B872" s="9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 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 s="6">
        <f>_xlfn.XLOOKUP(D872,products!$A$1:$A$49,products!$D$1:$D$49,,0)</f>
        <v>0.5</v>
      </c>
      <c r="L872" s="7">
        <f>_xlfn.XLOOKUP(D872,products!$A$1:$A$49,products!$E$1:$E$49,,0)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_xlfn.XLOOKUP(C872,customers!$A$1:$A$1001,customers!$I$1:$I$1001,,0)</f>
        <v>Yes</v>
      </c>
    </row>
    <row r="873" spans="1:16" x14ac:dyDescent="0.35">
      <c r="A873" s="2" t="s">
        <v>5413</v>
      </c>
      <c r="B873" s="9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 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 s="6">
        <f>_xlfn.XLOOKUP(D873,products!$A$1:$A$49,products!$D$1:$D$49,,0)</f>
        <v>1</v>
      </c>
      <c r="L873" s="7">
        <f>_xlfn.XLOOKUP(D873,products!$A$1:$A$49,products!$E$1:$E$49,,0)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_xlfn.XLOOKUP(C873,customers!$A$1:$A$1001,customers!$I$1:$I$1001,,0)</f>
        <v>Yes</v>
      </c>
    </row>
    <row r="874" spans="1:16" x14ac:dyDescent="0.35">
      <c r="A874" s="2" t="s">
        <v>5421</v>
      </c>
      <c r="B874" s="9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 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 s="6">
        <f>_xlfn.XLOOKUP(D874,products!$A$1:$A$49,products!$D$1:$D$49,,0)</f>
        <v>1</v>
      </c>
      <c r="L874" s="7">
        <f>_xlfn.XLOOKUP(D874,products!$A$1:$A$49,products!$E$1:$E$49,,0)</f>
        <v>11.25</v>
      </c>
      <c r="M874" s="8">
        <f t="shared" si="39"/>
        <v>22.5</v>
      </c>
      <c r="N874" t="str">
        <f t="shared" si="40"/>
        <v>Arabic</v>
      </c>
      <c r="O874" t="str">
        <f t="shared" si="41"/>
        <v>Medium</v>
      </c>
      <c r="P874" t="str">
        <f>_xlfn.XLOOKUP(C874,customers!$A$1:$A$1001,customers!$I$1:$I$1001,,0)</f>
        <v>No</v>
      </c>
    </row>
    <row r="875" spans="1:16" x14ac:dyDescent="0.35">
      <c r="A875" s="2" t="s">
        <v>5427</v>
      </c>
      <c r="B875" s="9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 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 s="6">
        <f>_xlfn.XLOOKUP(D875,products!$A$1:$A$49,products!$D$1:$D$49,,0)</f>
        <v>0.2</v>
      </c>
      <c r="L875" s="7">
        <f>_xlfn.XLOOKUP(D875,products!$A$1:$A$49,products!$E$1:$E$49,,0)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_xlfn.XLOOKUP(C875,customers!$A$1:$A$1001,customers!$I$1:$I$1001,,0)</f>
        <v>Yes</v>
      </c>
    </row>
    <row r="876" spans="1:16" x14ac:dyDescent="0.35">
      <c r="A876" s="2" t="s">
        <v>5433</v>
      </c>
      <c r="B876" s="9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 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 s="6">
        <f>_xlfn.XLOOKUP(D876,products!$A$1:$A$49,products!$D$1:$D$49,,0)</f>
        <v>1</v>
      </c>
      <c r="L876" s="7">
        <f>_xlfn.XLOOKUP(D876,products!$A$1:$A$49,products!$E$1:$E$49,,0)</f>
        <v>12.95</v>
      </c>
      <c r="M876" s="8">
        <f t="shared" si="39"/>
        <v>25.9</v>
      </c>
      <c r="N876" t="str">
        <f t="shared" si="40"/>
        <v>Arabic</v>
      </c>
      <c r="O876" t="str">
        <f t="shared" si="41"/>
        <v>Light</v>
      </c>
      <c r="P876" t="str">
        <f>_xlfn.XLOOKUP(C876,customers!$A$1:$A$1001,customers!$I$1:$I$1001,,0)</f>
        <v>No</v>
      </c>
    </row>
    <row r="877" spans="1:16" x14ac:dyDescent="0.35">
      <c r="A877" s="2" t="s">
        <v>5439</v>
      </c>
      <c r="B877" s="9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 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 s="6">
        <f>_xlfn.XLOOKUP(D877,products!$A$1:$A$49,products!$D$1:$D$49,,0)</f>
        <v>0.5</v>
      </c>
      <c r="L877" s="7">
        <f>_xlfn.XLOOKUP(D877,products!$A$1:$A$49,products!$E$1:$E$49,,0)</f>
        <v>8.73</v>
      </c>
      <c r="M877" s="8">
        <f t="shared" si="39"/>
        <v>43.650000000000006</v>
      </c>
      <c r="N877" t="str">
        <f t="shared" si="40"/>
        <v>Libero</v>
      </c>
      <c r="O877" t="str">
        <f t="shared" si="41"/>
        <v>Medium</v>
      </c>
      <c r="P877" t="str">
        <f>_xlfn.XLOOKUP(C877,customers!$A$1:$A$1001,customers!$I$1:$I$1001,,0)</f>
        <v>No</v>
      </c>
    </row>
    <row r="878" spans="1:16" x14ac:dyDescent="0.35">
      <c r="A878" s="2" t="s">
        <v>5439</v>
      </c>
      <c r="B878" s="9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 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 s="6">
        <f>_xlfn.XLOOKUP(D878,products!$A$1:$A$49,products!$D$1:$D$49,,0)</f>
        <v>0.5</v>
      </c>
      <c r="L878" s="7">
        <f>_xlfn.XLOOKUP(D878,products!$A$1:$A$49,products!$E$1:$E$49,,0)</f>
        <v>7.77</v>
      </c>
      <c r="M878" s="8">
        <f t="shared" si="39"/>
        <v>46.62</v>
      </c>
      <c r="N878" t="str">
        <f t="shared" si="40"/>
        <v>Arabic</v>
      </c>
      <c r="O878" t="str">
        <f t="shared" si="41"/>
        <v>Light</v>
      </c>
      <c r="P878" t="str">
        <f>_xlfn.XLOOKUP(C878,customers!$A$1:$A$1001,customers!$I$1:$I$1001,,0)</f>
        <v>No</v>
      </c>
    </row>
    <row r="879" spans="1:16" x14ac:dyDescent="0.35">
      <c r="A879" s="2" t="s">
        <v>5450</v>
      </c>
      <c r="B879" s="9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 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 s="6">
        <f>_xlfn.XLOOKUP(D879,products!$A$1:$A$49,products!$D$1:$D$49,,0)</f>
        <v>0.5</v>
      </c>
      <c r="L879" s="7">
        <f>_xlfn.XLOOKUP(D879,products!$A$1:$A$49,products!$E$1:$E$49,,0)</f>
        <v>9.51</v>
      </c>
      <c r="M879" s="8">
        <f t="shared" si="39"/>
        <v>28.53</v>
      </c>
      <c r="N879" t="str">
        <f t="shared" si="40"/>
        <v>Libero</v>
      </c>
      <c r="O879" t="str">
        <f t="shared" si="41"/>
        <v>Light</v>
      </c>
      <c r="P879" t="str">
        <f>_xlfn.XLOOKUP(C879,customers!$A$1:$A$1001,customers!$I$1:$I$1001,,0)</f>
        <v>No</v>
      </c>
    </row>
    <row r="880" spans="1:16" x14ac:dyDescent="0.35">
      <c r="A880" s="2" t="s">
        <v>5456</v>
      </c>
      <c r="B880" s="9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 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 s="6">
        <f>_xlfn.XLOOKUP(D880,products!$A$1:$A$49,products!$D$1:$D$49,,0)</f>
        <v>2.5</v>
      </c>
      <c r="L880" s="7">
        <f>_xlfn.XLOOKUP(D880,products!$A$1:$A$49,products!$E$1:$E$49,,0)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_xlfn.XLOOKUP(C880,customers!$A$1:$A$1001,customers!$I$1:$I$1001,,0)</f>
        <v>Yes</v>
      </c>
    </row>
    <row r="881" spans="1:16" x14ac:dyDescent="0.35">
      <c r="A881" s="2" t="s">
        <v>5461</v>
      </c>
      <c r="B881" s="9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 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 s="6">
        <f>_xlfn.XLOOKUP(D881,products!$A$1:$A$49,products!$D$1:$D$49,,0)</f>
        <v>0.2</v>
      </c>
      <c r="L881" s="7">
        <f>_xlfn.XLOOKUP(D881,products!$A$1:$A$49,products!$E$1:$E$49,,0)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_xlfn.XLOOKUP(C881,customers!$A$1:$A$1001,customers!$I$1:$I$1001,,0)</f>
        <v>No</v>
      </c>
    </row>
    <row r="882" spans="1:16" x14ac:dyDescent="0.35">
      <c r="A882" s="2" t="s">
        <v>5466</v>
      </c>
      <c r="B882" s="9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 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 s="6">
        <f>_xlfn.XLOOKUP(D882,products!$A$1:$A$49,products!$D$1:$D$49,,0)</f>
        <v>0.2</v>
      </c>
      <c r="L882" s="7">
        <f>_xlfn.XLOOKUP(D882,products!$A$1:$A$49,products!$E$1:$E$49,,0)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_xlfn.XLOOKUP(C882,customers!$A$1:$A$1001,customers!$I$1:$I$1001,,0)</f>
        <v>No</v>
      </c>
    </row>
    <row r="883" spans="1:16" x14ac:dyDescent="0.35">
      <c r="A883" s="2" t="s">
        <v>5472</v>
      </c>
      <c r="B883" s="9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 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 s="6">
        <f>_xlfn.XLOOKUP(D883,products!$A$1:$A$49,products!$D$1:$D$49,,0)</f>
        <v>0.2</v>
      </c>
      <c r="L883" s="7">
        <f>_xlfn.XLOOKUP(D883,products!$A$1:$A$49,products!$E$1:$E$49,,0)</f>
        <v>3.8849999999999998</v>
      </c>
      <c r="M883" s="8">
        <f t="shared" si="39"/>
        <v>23.31</v>
      </c>
      <c r="N883" t="str">
        <f t="shared" si="40"/>
        <v>Arabic</v>
      </c>
      <c r="O883" t="str">
        <f t="shared" si="41"/>
        <v>Light</v>
      </c>
      <c r="P883" t="str">
        <f>_xlfn.XLOOKUP(C883,customers!$A$1:$A$1001,customers!$I$1:$I$1001,,0)</f>
        <v>Yes</v>
      </c>
    </row>
    <row r="884" spans="1:16" x14ac:dyDescent="0.35">
      <c r="A884" s="2" t="s">
        <v>5477</v>
      </c>
      <c r="B884" s="9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 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 s="6">
        <f>_xlfn.XLOOKUP(D884,products!$A$1:$A$49,products!$D$1:$D$49,,0)</f>
        <v>2.5</v>
      </c>
      <c r="L884" s="7">
        <f>_xlfn.XLOOKUP(D884,products!$A$1:$A$49,products!$E$1:$E$49,,0)</f>
        <v>22.884999999999998</v>
      </c>
      <c r="M884" s="8">
        <f t="shared" si="39"/>
        <v>114.42499999999998</v>
      </c>
      <c r="N884" t="str">
        <f t="shared" si="40"/>
        <v>Arabic</v>
      </c>
      <c r="O884" t="str">
        <f t="shared" si="41"/>
        <v>Dark</v>
      </c>
      <c r="P884" t="str">
        <f>_xlfn.XLOOKUP(C884,customers!$A$1:$A$1001,customers!$I$1:$I$1001,,0)</f>
        <v>Yes</v>
      </c>
    </row>
    <row r="885" spans="1:16" x14ac:dyDescent="0.35">
      <c r="A885" s="2" t="s">
        <v>5483</v>
      </c>
      <c r="B885" s="9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 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 s="6">
        <f>_xlfn.XLOOKUP(D885,products!$A$1:$A$49,products!$D$1:$D$49,,0)</f>
        <v>2.5</v>
      </c>
      <c r="L885" s="7">
        <f>_xlfn.XLOOKUP(D885,products!$A$1:$A$49,products!$E$1:$E$49,,0)</f>
        <v>25.874999999999996</v>
      </c>
      <c r="M885" s="8">
        <f t="shared" si="39"/>
        <v>77.624999999999986</v>
      </c>
      <c r="N885" t="str">
        <f t="shared" si="40"/>
        <v>Arabic</v>
      </c>
      <c r="O885" t="str">
        <f t="shared" si="41"/>
        <v>Medium</v>
      </c>
      <c r="P885" t="str">
        <f>_xlfn.XLOOKUP(C885,customers!$A$1:$A$1001,customers!$I$1:$I$1001,,0)</f>
        <v>Yes</v>
      </c>
    </row>
    <row r="886" spans="1:16" x14ac:dyDescent="0.35">
      <c r="A886" s="2" t="s">
        <v>5489</v>
      </c>
      <c r="B886" s="9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 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 s="6">
        <f>_xlfn.XLOOKUP(D886,products!$A$1:$A$49,products!$D$1:$D$49,,0)</f>
        <v>0.5</v>
      </c>
      <c r="L886" s="7">
        <f>_xlfn.XLOOKUP(D886,products!$A$1:$A$49,products!$E$1:$E$49,,0)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_xlfn.XLOOKUP(C886,customers!$A$1:$A$1001,customers!$I$1:$I$1001,,0)</f>
        <v>Yes</v>
      </c>
    </row>
    <row r="887" spans="1:16" x14ac:dyDescent="0.35">
      <c r="A887" s="2" t="s">
        <v>5495</v>
      </c>
      <c r="B887" s="9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 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 s="6">
        <f>_xlfn.XLOOKUP(D887,products!$A$1:$A$49,products!$D$1:$D$49,,0)</f>
        <v>2.5</v>
      </c>
      <c r="L887" s="7">
        <f>_xlfn.XLOOKUP(D887,products!$A$1:$A$49,products!$E$1:$E$49,,0)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_xlfn.XLOOKUP(C887,customers!$A$1:$A$1001,customers!$I$1:$I$1001,,0)</f>
        <v>No</v>
      </c>
    </row>
    <row r="888" spans="1:16" x14ac:dyDescent="0.35">
      <c r="A888" s="2" t="s">
        <v>5501</v>
      </c>
      <c r="B888" s="9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 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 s="6">
        <f>_xlfn.XLOOKUP(D888,products!$A$1:$A$49,products!$D$1:$D$49,,0)</f>
        <v>0.5</v>
      </c>
      <c r="L888" s="7">
        <f>_xlfn.XLOOKUP(D888,products!$A$1:$A$49,products!$E$1:$E$49,,0)</f>
        <v>8.73</v>
      </c>
      <c r="M888" s="8">
        <f t="shared" si="39"/>
        <v>17.46</v>
      </c>
      <c r="N888" t="str">
        <f t="shared" si="40"/>
        <v>Libero</v>
      </c>
      <c r="O888" t="str">
        <f t="shared" si="41"/>
        <v>Medium</v>
      </c>
      <c r="P888" t="str">
        <f>_xlfn.XLOOKUP(C888,customers!$A$1:$A$1001,customers!$I$1:$I$1001,,0)</f>
        <v>No</v>
      </c>
    </row>
    <row r="889" spans="1:16" x14ac:dyDescent="0.35">
      <c r="A889" s="2" t="s">
        <v>5507</v>
      </c>
      <c r="B889" s="9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 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 s="6">
        <f>_xlfn.XLOOKUP(D889,products!$A$1:$A$49,products!$D$1:$D$49,,0)</f>
        <v>0.2</v>
      </c>
      <c r="L889" s="7">
        <f>_xlfn.XLOOKUP(D889,products!$A$1:$A$49,products!$E$1:$E$49,,0)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_xlfn.XLOOKUP(C889,customers!$A$1:$A$1001,customers!$I$1:$I$1001,,0)</f>
        <v>No</v>
      </c>
    </row>
    <row r="890" spans="1:16" x14ac:dyDescent="0.35">
      <c r="A890" s="2" t="s">
        <v>5513</v>
      </c>
      <c r="B890" s="9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 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 s="6">
        <f>_xlfn.XLOOKUP(D890,products!$A$1:$A$49,products!$D$1:$D$49,,0)</f>
        <v>0.2</v>
      </c>
      <c r="L890" s="7">
        <f>_xlfn.XLOOKUP(D890,products!$A$1:$A$49,products!$E$1:$E$49,,0)</f>
        <v>3.8849999999999998</v>
      </c>
      <c r="M890" s="8">
        <f t="shared" si="39"/>
        <v>7.77</v>
      </c>
      <c r="N890" t="str">
        <f t="shared" si="40"/>
        <v>Arabic</v>
      </c>
      <c r="O890" t="str">
        <f t="shared" si="41"/>
        <v>Light</v>
      </c>
      <c r="P890" t="str">
        <f>_xlfn.XLOOKUP(C890,customers!$A$1:$A$1001,customers!$I$1:$I$1001,,0)</f>
        <v>Yes</v>
      </c>
    </row>
    <row r="891" spans="1:16" x14ac:dyDescent="0.35">
      <c r="A891" s="2" t="s">
        <v>5519</v>
      </c>
      <c r="B891" s="9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 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 s="6">
        <f>_xlfn.XLOOKUP(D891,products!$A$1:$A$49,products!$D$1:$D$49,,0)</f>
        <v>0.2</v>
      </c>
      <c r="L891" s="7">
        <f>_xlfn.XLOOKUP(D891,products!$A$1:$A$49,products!$E$1:$E$49,,0)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_xlfn.XLOOKUP(C891,customers!$A$1:$A$1001,customers!$I$1:$I$1001,,0)</f>
        <v>Yes</v>
      </c>
    </row>
    <row r="892" spans="1:16" x14ac:dyDescent="0.35">
      <c r="A892" s="2" t="s">
        <v>5525</v>
      </c>
      <c r="B892" s="9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 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 s="6">
        <f>_xlfn.XLOOKUP(D892,products!$A$1:$A$49,products!$D$1:$D$49,,0)</f>
        <v>2.5</v>
      </c>
      <c r="L892" s="7">
        <f>_xlfn.XLOOKUP(D892,products!$A$1:$A$49,products!$E$1:$E$49,,0)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_xlfn.XLOOKUP(C892,customers!$A$1:$A$1001,customers!$I$1:$I$1001,,0)</f>
        <v>Yes</v>
      </c>
    </row>
    <row r="893" spans="1:16" x14ac:dyDescent="0.35">
      <c r="A893" s="2" t="s">
        <v>5531</v>
      </c>
      <c r="B893" s="9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 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 s="6">
        <f>_xlfn.XLOOKUP(D893,products!$A$1:$A$49,products!$D$1:$D$49,,0)</f>
        <v>2.5</v>
      </c>
      <c r="L893" s="7">
        <f>_xlfn.XLOOKUP(D893,products!$A$1:$A$49,products!$E$1:$E$49,,0)</f>
        <v>22.884999999999998</v>
      </c>
      <c r="M893" s="8">
        <f t="shared" si="39"/>
        <v>114.42499999999998</v>
      </c>
      <c r="N893" t="str">
        <f t="shared" si="40"/>
        <v>Arabic</v>
      </c>
      <c r="O893" t="str">
        <f t="shared" si="41"/>
        <v>Dark</v>
      </c>
      <c r="P893" t="str">
        <f>_xlfn.XLOOKUP(C893,customers!$A$1:$A$1001,customers!$I$1:$I$1001,,0)</f>
        <v>Yes</v>
      </c>
    </row>
    <row r="894" spans="1:16" x14ac:dyDescent="0.35">
      <c r="A894" s="2" t="s">
        <v>5537</v>
      </c>
      <c r="B894" s="9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 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 s="6">
        <f>_xlfn.XLOOKUP(D894,products!$A$1:$A$49,products!$D$1:$D$49,,0)</f>
        <v>0.2</v>
      </c>
      <c r="L894" s="7">
        <f>_xlfn.XLOOKUP(D894,products!$A$1:$A$49,products!$E$1:$E$49,,0)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_xlfn.XLOOKUP(C894,customers!$A$1:$A$1001,customers!$I$1:$I$1001,,0)</f>
        <v>No</v>
      </c>
    </row>
    <row r="895" spans="1:16" x14ac:dyDescent="0.35">
      <c r="A895" s="2" t="s">
        <v>5543</v>
      </c>
      <c r="B895" s="9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 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 s="6">
        <f>_xlfn.XLOOKUP(D895,products!$A$1:$A$49,products!$D$1:$D$49,,0)</f>
        <v>0.5</v>
      </c>
      <c r="L895" s="7">
        <f>_xlfn.XLOOKUP(D895,products!$A$1:$A$49,products!$E$1:$E$49,,0)</f>
        <v>9.51</v>
      </c>
      <c r="M895" s="8">
        <f t="shared" si="39"/>
        <v>57.06</v>
      </c>
      <c r="N895" t="str">
        <f t="shared" si="40"/>
        <v>Libero</v>
      </c>
      <c r="O895" t="str">
        <f t="shared" si="41"/>
        <v>Light</v>
      </c>
      <c r="P895" t="str">
        <f>_xlfn.XLOOKUP(C895,customers!$A$1:$A$1001,customers!$I$1:$I$1001,,0)</f>
        <v>Yes</v>
      </c>
    </row>
    <row r="896" spans="1:16" x14ac:dyDescent="0.35">
      <c r="A896" s="2" t="s">
        <v>5548</v>
      </c>
      <c r="B896" s="9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 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 s="6">
        <f>_xlfn.XLOOKUP(D896,products!$A$1:$A$49,products!$D$1:$D$49,,0)</f>
        <v>2.5</v>
      </c>
      <c r="L896" s="7">
        <f>_xlfn.XLOOKUP(D896,products!$A$1:$A$49,products!$E$1:$E$49,,0)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_xlfn.XLOOKUP(C896,customers!$A$1:$A$1001,customers!$I$1:$I$1001,,0)</f>
        <v>Yes</v>
      </c>
    </row>
    <row r="897" spans="1:16" x14ac:dyDescent="0.35">
      <c r="A897" s="2" t="s">
        <v>5553</v>
      </c>
      <c r="B897" s="9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 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 s="6">
        <f>_xlfn.XLOOKUP(D897,products!$A$1:$A$49,products!$D$1:$D$49,,0)</f>
        <v>2.5</v>
      </c>
      <c r="L897" s="7">
        <f>_xlfn.XLOOKUP(D897,products!$A$1:$A$49,products!$E$1:$E$49,,0)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_xlfn.XLOOKUP(C897,customers!$A$1:$A$1001,customers!$I$1:$I$1001,,0)</f>
        <v>No</v>
      </c>
    </row>
    <row r="898" spans="1:16" x14ac:dyDescent="0.35">
      <c r="A898" s="2" t="s">
        <v>5558</v>
      </c>
      <c r="B898" s="9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 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 s="6">
        <f>_xlfn.XLOOKUP(D898,products!$A$1:$A$49,products!$D$1:$D$49,,0)</f>
        <v>0.5</v>
      </c>
      <c r="L898" s="7">
        <f>_xlfn.XLOOKUP(D898,products!$A$1:$A$49,products!$E$1:$E$49,,0)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_xlfn.XLOOKUP(C898,customers!$A$1:$A$1001,customers!$I$1:$I$1001,,0)</f>
        <v>Yes</v>
      </c>
    </row>
    <row r="899" spans="1:16" x14ac:dyDescent="0.35">
      <c r="A899" s="2" t="s">
        <v>5564</v>
      </c>
      <c r="B899" s="9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 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 s="6">
        <f>_xlfn.XLOOKUP(D899,products!$A$1:$A$49,products!$D$1:$D$49,,0)</f>
        <v>1</v>
      </c>
      <c r="L899" s="7">
        <f>_xlfn.XLOOKUP(D899,products!$A$1:$A$49,products!$E$1:$E$49,,0)</f>
        <v>12.15</v>
      </c>
      <c r="M899" s="8">
        <f t="shared" ref="M899:M962" si="42">E899*L899</f>
        <v>24.3</v>
      </c>
      <c r="N899" t="str">
        <f t="shared" ref="N899:N962" si="43">IF(I899="Rob","Robusta",IF(I899="Exc","Excelsa",IF(I899="Ara","Arabic",IF(I899="Lib","Libero",""))))</f>
        <v>Excelsa</v>
      </c>
      <c r="O899" t="str">
        <f t="shared" ref="O899:O962" si="44">IF(J899="M", "Medium", IF(J899="D", "Dark", IF(J899="L", "Light","")))</f>
        <v>Dark</v>
      </c>
      <c r="P899" t="str">
        <f>_xlfn.XLOOKUP(C899,customers!$A$1:$A$1001,customers!$I$1:$I$1001,,0)</f>
        <v>No</v>
      </c>
    </row>
    <row r="900" spans="1:16" x14ac:dyDescent="0.35">
      <c r="A900" s="2" t="s">
        <v>5570</v>
      </c>
      <c r="B900" s="9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 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 s="6">
        <f>_xlfn.XLOOKUP(D900,products!$A$1:$A$49,products!$D$1:$D$49,,0)</f>
        <v>0.5</v>
      </c>
      <c r="L900" s="7">
        <f>_xlfn.XLOOKUP(D900,products!$A$1:$A$49,products!$E$1:$E$49,,0)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_xlfn.XLOOKUP(C900,customers!$A$1:$A$1001,customers!$I$1:$I$1001,,0)</f>
        <v>No</v>
      </c>
    </row>
    <row r="901" spans="1:16" x14ac:dyDescent="0.35">
      <c r="A901" s="2" t="s">
        <v>5575</v>
      </c>
      <c r="B901" s="9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 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 s="6">
        <f>_xlfn.XLOOKUP(D901,products!$A$1:$A$49,products!$D$1:$D$49,,0)</f>
        <v>1</v>
      </c>
      <c r="L901" s="7">
        <f>_xlfn.XLOOKUP(D901,products!$A$1:$A$49,products!$E$1:$E$49,,0)</f>
        <v>14.55</v>
      </c>
      <c r="M901" s="8">
        <f t="shared" si="42"/>
        <v>72.75</v>
      </c>
      <c r="N901" t="str">
        <f t="shared" si="43"/>
        <v>Libero</v>
      </c>
      <c r="O901" t="str">
        <f t="shared" si="44"/>
        <v>Medium</v>
      </c>
      <c r="P901" t="str">
        <f>_xlfn.XLOOKUP(C901,customers!$A$1:$A$1001,customers!$I$1:$I$1001,,0)</f>
        <v>No</v>
      </c>
    </row>
    <row r="902" spans="1:16" x14ac:dyDescent="0.35">
      <c r="A902" s="2" t="s">
        <v>5580</v>
      </c>
      <c r="B902" s="9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 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 s="6">
        <f>_xlfn.XLOOKUP(D902,products!$A$1:$A$49,products!$D$1:$D$49,,0)</f>
        <v>1</v>
      </c>
      <c r="L902" s="7">
        <f>_xlfn.XLOOKUP(D902,products!$A$1:$A$49,products!$E$1:$E$49,,0)</f>
        <v>15.85</v>
      </c>
      <c r="M902" s="8">
        <f t="shared" si="42"/>
        <v>47.55</v>
      </c>
      <c r="N902" t="str">
        <f t="shared" si="43"/>
        <v>Libero</v>
      </c>
      <c r="O902" t="str">
        <f t="shared" si="44"/>
        <v>Light</v>
      </c>
      <c r="P902" t="str">
        <f>_xlfn.XLOOKUP(C902,customers!$A$1:$A$1001,customers!$I$1:$I$1001,,0)</f>
        <v>No</v>
      </c>
    </row>
    <row r="903" spans="1:16" x14ac:dyDescent="0.35">
      <c r="A903" s="2" t="s">
        <v>5585</v>
      </c>
      <c r="B903" s="9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 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 s="6">
        <f>_xlfn.XLOOKUP(D903,products!$A$1:$A$49,products!$D$1:$D$49,,0)</f>
        <v>0.2</v>
      </c>
      <c r="L903" s="7">
        <f>_xlfn.XLOOKUP(D903,products!$A$1:$A$49,products!$E$1:$E$49,,0)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_xlfn.XLOOKUP(C903,customers!$A$1:$A$1001,customers!$I$1:$I$1001,,0)</f>
        <v>Yes</v>
      </c>
    </row>
    <row r="904" spans="1:16" x14ac:dyDescent="0.35">
      <c r="A904" s="2" t="s">
        <v>5591</v>
      </c>
      <c r="B904" s="9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 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 s="6">
        <f>_xlfn.XLOOKUP(D904,products!$A$1:$A$49,products!$D$1:$D$49,,0)</f>
        <v>2.5</v>
      </c>
      <c r="L904" s="7">
        <f>_xlfn.XLOOKUP(D904,products!$A$1:$A$49,products!$E$1:$E$49,,0)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_xlfn.XLOOKUP(C904,customers!$A$1:$A$1001,customers!$I$1:$I$1001,,0)</f>
        <v>No</v>
      </c>
    </row>
    <row r="905" spans="1:16" x14ac:dyDescent="0.35">
      <c r="A905" s="2" t="s">
        <v>5597</v>
      </c>
      <c r="B905" s="9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 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 s="6">
        <f>_xlfn.XLOOKUP(D905,products!$A$1:$A$49,products!$D$1:$D$49,,0)</f>
        <v>0.5</v>
      </c>
      <c r="L905" s="7">
        <f>_xlfn.XLOOKUP(D905,products!$A$1:$A$49,products!$E$1:$E$49,,0)</f>
        <v>8.73</v>
      </c>
      <c r="M905" s="8">
        <f t="shared" si="42"/>
        <v>17.46</v>
      </c>
      <c r="N905" t="str">
        <f t="shared" si="43"/>
        <v>Libero</v>
      </c>
      <c r="O905" t="str">
        <f t="shared" si="44"/>
        <v>Medium</v>
      </c>
      <c r="P905" t="str">
        <f>_xlfn.XLOOKUP(C905,customers!$A$1:$A$1001,customers!$I$1:$I$1001,,0)</f>
        <v>No</v>
      </c>
    </row>
    <row r="906" spans="1:16" x14ac:dyDescent="0.35">
      <c r="A906" s="2" t="s">
        <v>5603</v>
      </c>
      <c r="B906" s="9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 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 s="6">
        <f>_xlfn.XLOOKUP(D906,products!$A$1:$A$49,products!$D$1:$D$49,,0)</f>
        <v>2.5</v>
      </c>
      <c r="L906" s="7">
        <f>_xlfn.XLOOKUP(D906,products!$A$1:$A$49,products!$E$1:$E$49,,0)</f>
        <v>29.784999999999997</v>
      </c>
      <c r="M906" s="8">
        <f t="shared" si="42"/>
        <v>148.92499999999998</v>
      </c>
      <c r="N906" t="str">
        <f t="shared" si="43"/>
        <v>Arabic</v>
      </c>
      <c r="O906" t="str">
        <f t="shared" si="44"/>
        <v>Light</v>
      </c>
      <c r="P906" t="str">
        <f>_xlfn.XLOOKUP(C906,customers!$A$1:$A$1001,customers!$I$1:$I$1001,,0)</f>
        <v>No</v>
      </c>
    </row>
    <row r="907" spans="1:16" x14ac:dyDescent="0.35">
      <c r="A907" s="2" t="s">
        <v>5609</v>
      </c>
      <c r="B907" s="9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 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 s="6">
        <f>_xlfn.XLOOKUP(D907,products!$A$1:$A$49,products!$D$1:$D$49,,0)</f>
        <v>0.5</v>
      </c>
      <c r="L907" s="7">
        <f>_xlfn.XLOOKUP(D907,products!$A$1:$A$49,products!$E$1:$E$49,,0)</f>
        <v>6.75</v>
      </c>
      <c r="M907" s="8">
        <f t="shared" si="42"/>
        <v>40.5</v>
      </c>
      <c r="N907" t="str">
        <f t="shared" si="43"/>
        <v>Arabic</v>
      </c>
      <c r="O907" t="str">
        <f t="shared" si="44"/>
        <v>Medium</v>
      </c>
      <c r="P907" t="str">
        <f>_xlfn.XLOOKUP(C907,customers!$A$1:$A$1001,customers!$I$1:$I$1001,,0)</f>
        <v>Yes</v>
      </c>
    </row>
    <row r="908" spans="1:16" x14ac:dyDescent="0.35">
      <c r="A908" s="2" t="s">
        <v>5614</v>
      </c>
      <c r="B908" s="9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 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 s="6">
        <f>_xlfn.XLOOKUP(D908,products!$A$1:$A$49,products!$D$1:$D$49,,0)</f>
        <v>0.5</v>
      </c>
      <c r="L908" s="7">
        <f>_xlfn.XLOOKUP(D908,products!$A$1:$A$49,products!$E$1:$E$49,,0)</f>
        <v>6.75</v>
      </c>
      <c r="M908" s="8">
        <f t="shared" si="42"/>
        <v>27</v>
      </c>
      <c r="N908" t="str">
        <f t="shared" si="43"/>
        <v>Arabic</v>
      </c>
      <c r="O908" t="str">
        <f t="shared" si="44"/>
        <v>Medium</v>
      </c>
      <c r="P908" t="str">
        <f>_xlfn.XLOOKUP(C908,customers!$A$1:$A$1001,customers!$I$1:$I$1001,,0)</f>
        <v>Yes</v>
      </c>
    </row>
    <row r="909" spans="1:16" x14ac:dyDescent="0.35">
      <c r="A909" s="2" t="s">
        <v>5620</v>
      </c>
      <c r="B909" s="9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 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 s="6">
        <f>_xlfn.XLOOKUP(D909,products!$A$1:$A$49,products!$D$1:$D$49,,0)</f>
        <v>1</v>
      </c>
      <c r="L909" s="7">
        <f>_xlfn.XLOOKUP(D909,products!$A$1:$A$49,products!$E$1:$E$49,,0)</f>
        <v>12.95</v>
      </c>
      <c r="M909" s="8">
        <f t="shared" si="42"/>
        <v>38.849999999999994</v>
      </c>
      <c r="N909" t="str">
        <f t="shared" si="43"/>
        <v>Libero</v>
      </c>
      <c r="O909" t="str">
        <f t="shared" si="44"/>
        <v>Dark</v>
      </c>
      <c r="P909" t="str">
        <f>_xlfn.XLOOKUP(C909,customers!$A$1:$A$1001,customers!$I$1:$I$1001,,0)</f>
        <v>No</v>
      </c>
    </row>
    <row r="910" spans="1:16" x14ac:dyDescent="0.35">
      <c r="A910" s="2" t="s">
        <v>5626</v>
      </c>
      <c r="B910" s="9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 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 s="6">
        <f>_xlfn.XLOOKUP(D910,products!$A$1:$A$49,products!$D$1:$D$49,,0)</f>
        <v>1</v>
      </c>
      <c r="L910" s="7">
        <f>_xlfn.XLOOKUP(D910,products!$A$1:$A$49,products!$E$1:$E$49,,0)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_xlfn.XLOOKUP(C910,customers!$A$1:$A$1001,customers!$I$1:$I$1001,,0)</f>
        <v>No</v>
      </c>
    </row>
    <row r="911" spans="1:16" x14ac:dyDescent="0.35">
      <c r="A911" s="2" t="s">
        <v>5632</v>
      </c>
      <c r="B911" s="9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 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 s="6">
        <f>_xlfn.XLOOKUP(D911,products!$A$1:$A$49,products!$D$1:$D$49,,0)</f>
        <v>0.2</v>
      </c>
      <c r="L911" s="7">
        <f>_xlfn.XLOOKUP(D911,products!$A$1:$A$49,products!$E$1:$E$49,,0)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_xlfn.XLOOKUP(C911,customers!$A$1:$A$1001,customers!$I$1:$I$1001,,0)</f>
        <v>No</v>
      </c>
    </row>
    <row r="912" spans="1:16" x14ac:dyDescent="0.35">
      <c r="A912" s="2" t="s">
        <v>5637</v>
      </c>
      <c r="B912" s="9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 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 s="6">
        <f>_xlfn.XLOOKUP(D912,products!$A$1:$A$49,products!$D$1:$D$49,,0)</f>
        <v>2.5</v>
      </c>
      <c r="L912" s="7">
        <f>_xlfn.XLOOKUP(D912,products!$A$1:$A$49,products!$E$1:$E$49,,0)</f>
        <v>22.884999999999998</v>
      </c>
      <c r="M912" s="8">
        <f t="shared" si="42"/>
        <v>91.539999999999992</v>
      </c>
      <c r="N912" t="str">
        <f t="shared" si="43"/>
        <v>Arabic</v>
      </c>
      <c r="O912" t="str">
        <f t="shared" si="44"/>
        <v>Dark</v>
      </c>
      <c r="P912" t="str">
        <f>_xlfn.XLOOKUP(C912,customers!$A$1:$A$1001,customers!$I$1:$I$1001,,0)</f>
        <v>No</v>
      </c>
    </row>
    <row r="913" spans="1:16" x14ac:dyDescent="0.35">
      <c r="A913" s="2" t="s">
        <v>5643</v>
      </c>
      <c r="B913" s="9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 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 s="6">
        <f>_xlfn.XLOOKUP(D913,products!$A$1:$A$49,products!$D$1:$D$49,,0)</f>
        <v>1</v>
      </c>
      <c r="L913" s="7">
        <f>_xlfn.XLOOKUP(D913,products!$A$1:$A$49,products!$E$1:$E$49,,0)</f>
        <v>11.25</v>
      </c>
      <c r="M913" s="8">
        <f t="shared" si="42"/>
        <v>45</v>
      </c>
      <c r="N913" t="str">
        <f t="shared" si="43"/>
        <v>Arabic</v>
      </c>
      <c r="O913" t="str">
        <f t="shared" si="44"/>
        <v>Medium</v>
      </c>
      <c r="P913" t="str">
        <f>_xlfn.XLOOKUP(C913,customers!$A$1:$A$1001,customers!$I$1:$I$1001,,0)</f>
        <v>Yes</v>
      </c>
    </row>
    <row r="914" spans="1:16" x14ac:dyDescent="0.35">
      <c r="A914" s="2" t="s">
        <v>5649</v>
      </c>
      <c r="B914" s="9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 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 s="6">
        <f>_xlfn.XLOOKUP(D914,products!$A$1:$A$49,products!$D$1:$D$49,,0)</f>
        <v>2.5</v>
      </c>
      <c r="L914" s="7">
        <f>_xlfn.XLOOKUP(D914,products!$A$1:$A$49,products!$E$1:$E$49,,0)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_xlfn.XLOOKUP(C914,customers!$A$1:$A$1001,customers!$I$1:$I$1001,,0)</f>
        <v>Yes</v>
      </c>
    </row>
    <row r="915" spans="1:16" x14ac:dyDescent="0.35">
      <c r="A915" s="2" t="s">
        <v>5654</v>
      </c>
      <c r="B915" s="9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 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 s="6">
        <f>_xlfn.XLOOKUP(D915,products!$A$1:$A$49,products!$D$1:$D$49,,0)</f>
        <v>0.5</v>
      </c>
      <c r="L915" s="7">
        <f>_xlfn.XLOOKUP(D915,products!$A$1:$A$49,products!$E$1:$E$49,,0)</f>
        <v>6.75</v>
      </c>
      <c r="M915" s="8">
        <f t="shared" si="42"/>
        <v>6.75</v>
      </c>
      <c r="N915" t="str">
        <f t="shared" si="43"/>
        <v>Arabic</v>
      </c>
      <c r="O915" t="str">
        <f t="shared" si="44"/>
        <v>Medium</v>
      </c>
      <c r="P915" t="str">
        <f>_xlfn.XLOOKUP(C915,customers!$A$1:$A$1001,customers!$I$1:$I$1001,,0)</f>
        <v>No</v>
      </c>
    </row>
    <row r="916" spans="1:16" x14ac:dyDescent="0.35">
      <c r="A916" s="2" t="s">
        <v>5660</v>
      </c>
      <c r="B916" s="9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 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 s="6">
        <f>_xlfn.XLOOKUP(D916,products!$A$1:$A$49,products!$D$1:$D$49,,0)</f>
        <v>1</v>
      </c>
      <c r="L916" s="7">
        <f>_xlfn.XLOOKUP(D916,products!$A$1:$A$49,products!$E$1:$E$49,,0)</f>
        <v>11.25</v>
      </c>
      <c r="M916" s="8">
        <f t="shared" si="42"/>
        <v>45</v>
      </c>
      <c r="N916" t="str">
        <f t="shared" si="43"/>
        <v>Arabic</v>
      </c>
      <c r="O916" t="str">
        <f t="shared" si="44"/>
        <v>Medium</v>
      </c>
      <c r="P916" t="str">
        <f>_xlfn.XLOOKUP(C916,customers!$A$1:$A$1001,customers!$I$1:$I$1001,,0)</f>
        <v>No</v>
      </c>
    </row>
    <row r="917" spans="1:16" x14ac:dyDescent="0.35">
      <c r="A917" s="2" t="s">
        <v>5666</v>
      </c>
      <c r="B917" s="9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 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 s="6">
        <f>_xlfn.XLOOKUP(D917,products!$A$1:$A$49,products!$D$1:$D$49,,0)</f>
        <v>2.5</v>
      </c>
      <c r="L917" s="7">
        <f>_xlfn.XLOOKUP(D917,products!$A$1:$A$49,products!$E$1:$E$49,,0)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_xlfn.XLOOKUP(C917,customers!$A$1:$A$1001,customers!$I$1:$I$1001,,0)</f>
        <v>Yes</v>
      </c>
    </row>
    <row r="918" spans="1:16" x14ac:dyDescent="0.35">
      <c r="A918" s="2" t="s">
        <v>5672</v>
      </c>
      <c r="B918" s="9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 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 s="6">
        <f>_xlfn.XLOOKUP(D918,products!$A$1:$A$49,products!$D$1:$D$49,,0)</f>
        <v>0.2</v>
      </c>
      <c r="L918" s="7">
        <f>_xlfn.XLOOKUP(D918,products!$A$1:$A$49,products!$E$1:$E$49,,0)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_xlfn.XLOOKUP(C918,customers!$A$1:$A$1001,customers!$I$1:$I$1001,,0)</f>
        <v>Yes</v>
      </c>
    </row>
    <row r="919" spans="1:16" x14ac:dyDescent="0.35">
      <c r="A919" s="2" t="s">
        <v>5676</v>
      </c>
      <c r="B919" s="9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 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 s="6">
        <f>_xlfn.XLOOKUP(D919,products!$A$1:$A$49,products!$D$1:$D$49,,0)</f>
        <v>0.5</v>
      </c>
      <c r="L919" s="7">
        <f>_xlfn.XLOOKUP(D919,products!$A$1:$A$49,products!$E$1:$E$49,,0)</f>
        <v>6.75</v>
      </c>
      <c r="M919" s="8">
        <f t="shared" si="42"/>
        <v>6.75</v>
      </c>
      <c r="N919" t="str">
        <f t="shared" si="43"/>
        <v>Arabic</v>
      </c>
      <c r="O919" t="str">
        <f t="shared" si="44"/>
        <v>Medium</v>
      </c>
      <c r="P919" t="str">
        <f>_xlfn.XLOOKUP(C919,customers!$A$1:$A$1001,customers!$I$1:$I$1001,,0)</f>
        <v>No</v>
      </c>
    </row>
    <row r="920" spans="1:16" x14ac:dyDescent="0.35">
      <c r="A920" s="2" t="s">
        <v>5676</v>
      </c>
      <c r="B920" s="9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 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 s="6">
        <f>_xlfn.XLOOKUP(D920,products!$A$1:$A$49,products!$D$1:$D$49,,0)</f>
        <v>0.5</v>
      </c>
      <c r="L920" s="7">
        <f>_xlfn.XLOOKUP(D920,products!$A$1:$A$49,products!$E$1:$E$49,,0)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_xlfn.XLOOKUP(C920,customers!$A$1:$A$1001,customers!$I$1:$I$1001,,0)</f>
        <v>No</v>
      </c>
    </row>
    <row r="921" spans="1:16" x14ac:dyDescent="0.35">
      <c r="A921" s="2" t="s">
        <v>5687</v>
      </c>
      <c r="B921" s="9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 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 s="6">
        <f>_xlfn.XLOOKUP(D921,products!$A$1:$A$49,products!$D$1:$D$49,,0)</f>
        <v>0.2</v>
      </c>
      <c r="L921" s="7">
        <f>_xlfn.XLOOKUP(D921,products!$A$1:$A$49,products!$E$1:$E$49,,0)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_xlfn.XLOOKUP(C921,customers!$A$1:$A$1001,customers!$I$1:$I$1001,,0)</f>
        <v>Yes</v>
      </c>
    </row>
    <row r="922" spans="1:16" x14ac:dyDescent="0.35">
      <c r="A922" s="2" t="s">
        <v>5693</v>
      </c>
      <c r="B922" s="9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 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 s="6">
        <f>_xlfn.XLOOKUP(D922,products!$A$1:$A$49,products!$D$1:$D$49,,0)</f>
        <v>2.5</v>
      </c>
      <c r="L922" s="7">
        <f>_xlfn.XLOOKUP(D922,products!$A$1:$A$49,products!$E$1:$E$49,,0)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_xlfn.XLOOKUP(C922,customers!$A$1:$A$1001,customers!$I$1:$I$1001,,0)</f>
        <v>No</v>
      </c>
    </row>
    <row r="923" spans="1:16" x14ac:dyDescent="0.35">
      <c r="A923" s="2" t="s">
        <v>5699</v>
      </c>
      <c r="B923" s="9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 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 s="6">
        <f>_xlfn.XLOOKUP(D923,products!$A$1:$A$49,products!$D$1:$D$49,,0)</f>
        <v>0.2</v>
      </c>
      <c r="L923" s="7">
        <f>_xlfn.XLOOKUP(D923,products!$A$1:$A$49,products!$E$1:$E$49,,0)</f>
        <v>3.8849999999999998</v>
      </c>
      <c r="M923" s="8">
        <f t="shared" si="42"/>
        <v>7.77</v>
      </c>
      <c r="N923" t="str">
        <f t="shared" si="43"/>
        <v>Libero</v>
      </c>
      <c r="O923" t="str">
        <f t="shared" si="44"/>
        <v>Dark</v>
      </c>
      <c r="P923" t="str">
        <f>_xlfn.XLOOKUP(C923,customers!$A$1:$A$1001,customers!$I$1:$I$1001,,0)</f>
        <v>No</v>
      </c>
    </row>
    <row r="924" spans="1:16" x14ac:dyDescent="0.35">
      <c r="A924" s="2" t="s">
        <v>5705</v>
      </c>
      <c r="B924" s="9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 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 s="6">
        <f>_xlfn.XLOOKUP(D924,products!$A$1:$A$49,products!$D$1:$D$49,,0)</f>
        <v>1</v>
      </c>
      <c r="L924" s="7">
        <f>_xlfn.XLOOKUP(D924,products!$A$1:$A$49,products!$E$1:$E$49,,0)</f>
        <v>11.25</v>
      </c>
      <c r="M924" s="8">
        <f t="shared" si="42"/>
        <v>67.5</v>
      </c>
      <c r="N924" t="str">
        <f t="shared" si="43"/>
        <v>Arabic</v>
      </c>
      <c r="O924" t="str">
        <f t="shared" si="44"/>
        <v>Medium</v>
      </c>
      <c r="P924" t="str">
        <f>_xlfn.XLOOKUP(C924,customers!$A$1:$A$1001,customers!$I$1:$I$1001,,0)</f>
        <v>Yes</v>
      </c>
    </row>
    <row r="925" spans="1:16" x14ac:dyDescent="0.35">
      <c r="A925" s="2" t="s">
        <v>5709</v>
      </c>
      <c r="B925" s="9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 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 s="6">
        <f>_xlfn.XLOOKUP(D925,products!$A$1:$A$49,products!$D$1:$D$49,,0)</f>
        <v>2.5</v>
      </c>
      <c r="L925" s="7">
        <f>_xlfn.XLOOKUP(D925,products!$A$1:$A$49,products!$E$1:$E$49,,0)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_xlfn.XLOOKUP(C925,customers!$A$1:$A$1001,customers!$I$1:$I$1001,,0)</f>
        <v>No</v>
      </c>
    </row>
    <row r="926" spans="1:16" x14ac:dyDescent="0.35">
      <c r="A926" s="2" t="s">
        <v>5715</v>
      </c>
      <c r="B926" s="9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 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 s="6">
        <f>_xlfn.XLOOKUP(D926,products!$A$1:$A$49,products!$D$1:$D$49,,0)</f>
        <v>2.5</v>
      </c>
      <c r="L926" s="7">
        <f>_xlfn.XLOOKUP(D926,products!$A$1:$A$49,products!$E$1:$E$49,,0)</f>
        <v>29.784999999999997</v>
      </c>
      <c r="M926" s="8">
        <f t="shared" si="42"/>
        <v>89.35499999999999</v>
      </c>
      <c r="N926" t="str">
        <f t="shared" si="43"/>
        <v>Arabic</v>
      </c>
      <c r="O926" t="str">
        <f t="shared" si="44"/>
        <v>Light</v>
      </c>
      <c r="P926" t="str">
        <f>_xlfn.XLOOKUP(C926,customers!$A$1:$A$1001,customers!$I$1:$I$1001,,0)</f>
        <v>No</v>
      </c>
    </row>
    <row r="927" spans="1:16" x14ac:dyDescent="0.35">
      <c r="A927" s="2" t="s">
        <v>5720</v>
      </c>
      <c r="B927" s="9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 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 s="6">
        <f>_xlfn.XLOOKUP(D927,products!$A$1:$A$49,products!$D$1:$D$49,,0)</f>
        <v>0.5</v>
      </c>
      <c r="L927" s="7">
        <f>_xlfn.XLOOKUP(D927,products!$A$1:$A$49,products!$E$1:$E$49,,0)</f>
        <v>6.75</v>
      </c>
      <c r="M927" s="8">
        <f t="shared" si="42"/>
        <v>20.25</v>
      </c>
      <c r="N927" t="str">
        <f t="shared" si="43"/>
        <v>Arabic</v>
      </c>
      <c r="O927" t="str">
        <f t="shared" si="44"/>
        <v>Medium</v>
      </c>
      <c r="P927" t="str">
        <f>_xlfn.XLOOKUP(C927,customers!$A$1:$A$1001,customers!$I$1:$I$1001,,0)</f>
        <v>No</v>
      </c>
    </row>
    <row r="928" spans="1:16" x14ac:dyDescent="0.35">
      <c r="A928" s="2" t="s">
        <v>5725</v>
      </c>
      <c r="B928" s="9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 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 s="6">
        <f>_xlfn.XLOOKUP(D928,products!$A$1:$A$49,products!$D$1:$D$49,,0)</f>
        <v>0.5</v>
      </c>
      <c r="L928" s="7">
        <f>_xlfn.XLOOKUP(D928,products!$A$1:$A$49,products!$E$1:$E$49,,0)</f>
        <v>6.75</v>
      </c>
      <c r="M928" s="8">
        <f t="shared" si="42"/>
        <v>33.75</v>
      </c>
      <c r="N928" t="str">
        <f t="shared" si="43"/>
        <v>Arabic</v>
      </c>
      <c r="O928" t="str">
        <f t="shared" si="44"/>
        <v>Medium</v>
      </c>
      <c r="P928" t="str">
        <f>_xlfn.XLOOKUP(C928,customers!$A$1:$A$1001,customers!$I$1:$I$1001,,0)</f>
        <v>Yes</v>
      </c>
    </row>
    <row r="929" spans="1:16" x14ac:dyDescent="0.35">
      <c r="A929" s="2" t="s">
        <v>5731</v>
      </c>
      <c r="B929" s="9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 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 s="6">
        <f>_xlfn.XLOOKUP(D929,products!$A$1:$A$49,products!$D$1:$D$49,,0)</f>
        <v>2.5</v>
      </c>
      <c r="L929" s="7">
        <f>_xlfn.XLOOKUP(D929,products!$A$1:$A$49,products!$E$1:$E$49,,0)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_xlfn.XLOOKUP(C929,customers!$A$1:$A$1001,customers!$I$1:$I$1001,,0)</f>
        <v>No</v>
      </c>
    </row>
    <row r="930" spans="1:16" x14ac:dyDescent="0.35">
      <c r="A930" s="2" t="s">
        <v>5737</v>
      </c>
      <c r="B930" s="9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 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 s="6">
        <f>_xlfn.XLOOKUP(D930,products!$A$1:$A$49,products!$D$1:$D$49,,0)</f>
        <v>2.5</v>
      </c>
      <c r="L930" s="7">
        <f>_xlfn.XLOOKUP(D930,products!$A$1:$A$49,products!$E$1:$E$49,,0)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_xlfn.XLOOKUP(C930,customers!$A$1:$A$1001,customers!$I$1:$I$1001,,0)</f>
        <v>Yes</v>
      </c>
    </row>
    <row r="931" spans="1:16" x14ac:dyDescent="0.35">
      <c r="A931" s="2" t="s">
        <v>5742</v>
      </c>
      <c r="B931" s="9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 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 s="6">
        <f>_xlfn.XLOOKUP(D931,products!$A$1:$A$49,products!$D$1:$D$49,,0)</f>
        <v>0.2</v>
      </c>
      <c r="L931" s="7">
        <f>_xlfn.XLOOKUP(D931,products!$A$1:$A$49,products!$E$1:$E$49,,0)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_xlfn.XLOOKUP(C931,customers!$A$1:$A$1001,customers!$I$1:$I$1001,,0)</f>
        <v>Yes</v>
      </c>
    </row>
    <row r="932" spans="1:16" x14ac:dyDescent="0.35">
      <c r="A932" s="2" t="s">
        <v>5748</v>
      </c>
      <c r="B932" s="9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 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 s="6">
        <f>_xlfn.XLOOKUP(D932,products!$A$1:$A$49,products!$D$1:$D$49,,0)</f>
        <v>1</v>
      </c>
      <c r="L932" s="7">
        <f>_xlfn.XLOOKUP(D932,products!$A$1:$A$49,products!$E$1:$E$49,,0)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_xlfn.XLOOKUP(C932,customers!$A$1:$A$1001,customers!$I$1:$I$1001,,0)</f>
        <v>Yes</v>
      </c>
    </row>
    <row r="933" spans="1:16" x14ac:dyDescent="0.35">
      <c r="A933" s="2" t="s">
        <v>5753</v>
      </c>
      <c r="B933" s="9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 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 s="6">
        <f>_xlfn.XLOOKUP(D933,products!$A$1:$A$49,products!$D$1:$D$49,,0)</f>
        <v>0.5</v>
      </c>
      <c r="L933" s="7">
        <f>_xlfn.XLOOKUP(D933,products!$A$1:$A$49,products!$E$1:$E$49,,0)</f>
        <v>5.97</v>
      </c>
      <c r="M933" s="8">
        <f t="shared" si="42"/>
        <v>23.88</v>
      </c>
      <c r="N933" t="str">
        <f t="shared" si="43"/>
        <v>Arabic</v>
      </c>
      <c r="O933" t="str">
        <f t="shared" si="44"/>
        <v>Dark</v>
      </c>
      <c r="P933" t="str">
        <f>_xlfn.XLOOKUP(C933,customers!$A$1:$A$1001,customers!$I$1:$I$1001,,0)</f>
        <v>Yes</v>
      </c>
    </row>
    <row r="934" spans="1:16" x14ac:dyDescent="0.35">
      <c r="A934" s="2" t="s">
        <v>5757</v>
      </c>
      <c r="B934" s="9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 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 s="6">
        <f>_xlfn.XLOOKUP(D934,products!$A$1:$A$49,products!$D$1:$D$49,,0)</f>
        <v>1</v>
      </c>
      <c r="L934" s="7">
        <f>_xlfn.XLOOKUP(D934,products!$A$1:$A$49,products!$E$1:$E$49,,0)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_xlfn.XLOOKUP(C934,customers!$A$1:$A$1001,customers!$I$1:$I$1001,,0)</f>
        <v>No</v>
      </c>
    </row>
    <row r="935" spans="1:16" x14ac:dyDescent="0.35">
      <c r="A935" s="2" t="s">
        <v>5763</v>
      </c>
      <c r="B935" s="9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 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 s="6">
        <f>_xlfn.XLOOKUP(D935,products!$A$1:$A$49,products!$D$1:$D$49,,0)</f>
        <v>1</v>
      </c>
      <c r="L935" s="7">
        <f>_xlfn.XLOOKUP(D935,products!$A$1:$A$49,products!$E$1:$E$49,,0)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_xlfn.XLOOKUP(C935,customers!$A$1:$A$1001,customers!$I$1:$I$1001,,0)</f>
        <v>Yes</v>
      </c>
    </row>
    <row r="936" spans="1:16" x14ac:dyDescent="0.35">
      <c r="A936" s="2" t="s">
        <v>5768</v>
      </c>
      <c r="B936" s="9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 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 s="6">
        <f>_xlfn.XLOOKUP(D936,products!$A$1:$A$49,products!$D$1:$D$49,,0)</f>
        <v>2.5</v>
      </c>
      <c r="L936" s="7">
        <f>_xlfn.XLOOKUP(D936,products!$A$1:$A$49,products!$E$1:$E$49,,0)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_xlfn.XLOOKUP(C936,customers!$A$1:$A$1001,customers!$I$1:$I$1001,,0)</f>
        <v>No</v>
      </c>
    </row>
    <row r="937" spans="1:16" x14ac:dyDescent="0.35">
      <c r="A937" s="2" t="s">
        <v>5774</v>
      </c>
      <c r="B937" s="9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 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 s="6">
        <f>_xlfn.XLOOKUP(D937,products!$A$1:$A$49,products!$D$1:$D$49,,0)</f>
        <v>2.5</v>
      </c>
      <c r="L937" s="7">
        <f>_xlfn.XLOOKUP(D937,products!$A$1:$A$49,products!$E$1:$E$49,,0)</f>
        <v>25.874999999999996</v>
      </c>
      <c r="M937" s="8">
        <f t="shared" si="42"/>
        <v>155.24999999999997</v>
      </c>
      <c r="N937" t="str">
        <f t="shared" si="43"/>
        <v>Arabic</v>
      </c>
      <c r="O937" t="str">
        <f t="shared" si="44"/>
        <v>Medium</v>
      </c>
      <c r="P937" t="str">
        <f>_xlfn.XLOOKUP(C937,customers!$A$1:$A$1001,customers!$I$1:$I$1001,,0)</f>
        <v>Yes</v>
      </c>
    </row>
    <row r="938" spans="1:16" x14ac:dyDescent="0.35">
      <c r="A938" s="2" t="s">
        <v>5780</v>
      </c>
      <c r="B938" s="9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 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 s="6">
        <f>_xlfn.XLOOKUP(D938,products!$A$1:$A$49,products!$D$1:$D$49,,0)</f>
        <v>0.5</v>
      </c>
      <c r="L938" s="7">
        <f>_xlfn.XLOOKUP(D938,products!$A$1:$A$49,products!$E$1:$E$49,,0)</f>
        <v>7.77</v>
      </c>
      <c r="M938" s="8">
        <f t="shared" si="42"/>
        <v>23.31</v>
      </c>
      <c r="N938" t="str">
        <f t="shared" si="43"/>
        <v>Libero</v>
      </c>
      <c r="O938" t="str">
        <f t="shared" si="44"/>
        <v>Dark</v>
      </c>
      <c r="P938" t="str">
        <f>_xlfn.XLOOKUP(C938,customers!$A$1:$A$1001,customers!$I$1:$I$1001,,0)</f>
        <v>Yes</v>
      </c>
    </row>
    <row r="939" spans="1:16" x14ac:dyDescent="0.35">
      <c r="A939" s="2" t="s">
        <v>5780</v>
      </c>
      <c r="B939" s="9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 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 s="6">
        <f>_xlfn.XLOOKUP(D939,products!$A$1:$A$49,products!$D$1:$D$49,,0)</f>
        <v>2.5</v>
      </c>
      <c r="L939" s="7">
        <f>_xlfn.XLOOKUP(D939,products!$A$1:$A$49,products!$E$1:$E$49,,0)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_xlfn.XLOOKUP(C939,customers!$A$1:$A$1001,customers!$I$1:$I$1001,,0)</f>
        <v>Yes</v>
      </c>
    </row>
    <row r="940" spans="1:16" x14ac:dyDescent="0.35">
      <c r="A940" s="2" t="s">
        <v>5791</v>
      </c>
      <c r="B940" s="9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 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 s="6">
        <f>_xlfn.XLOOKUP(D940,products!$A$1:$A$49,products!$D$1:$D$49,,0)</f>
        <v>1</v>
      </c>
      <c r="L940" s="7">
        <f>_xlfn.XLOOKUP(D940,products!$A$1:$A$49,products!$E$1:$E$49,,0)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_xlfn.XLOOKUP(C940,customers!$A$1:$A$1001,customers!$I$1:$I$1001,,0)</f>
        <v>Yes</v>
      </c>
    </row>
    <row r="941" spans="1:16" x14ac:dyDescent="0.35">
      <c r="A941" s="2" t="s">
        <v>5797</v>
      </c>
      <c r="B941" s="9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 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 s="6">
        <f>_xlfn.XLOOKUP(D941,products!$A$1:$A$49,products!$D$1:$D$49,,0)</f>
        <v>0.2</v>
      </c>
      <c r="L941" s="7">
        <f>_xlfn.XLOOKUP(D941,products!$A$1:$A$49,products!$E$1:$E$49,,0)</f>
        <v>4.7549999999999999</v>
      </c>
      <c r="M941" s="8">
        <f t="shared" si="42"/>
        <v>28.53</v>
      </c>
      <c r="N941" t="str">
        <f t="shared" si="43"/>
        <v>Libero</v>
      </c>
      <c r="O941" t="str">
        <f t="shared" si="44"/>
        <v>Light</v>
      </c>
      <c r="P941" t="str">
        <f>_xlfn.XLOOKUP(C941,customers!$A$1:$A$1001,customers!$I$1:$I$1001,,0)</f>
        <v>No</v>
      </c>
    </row>
    <row r="942" spans="1:16" x14ac:dyDescent="0.35">
      <c r="A942" s="2" t="s">
        <v>5803</v>
      </c>
      <c r="B942" s="9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 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 s="6">
        <f>_xlfn.XLOOKUP(D942,products!$A$1:$A$49,products!$D$1:$D$49,,0)</f>
        <v>0.5</v>
      </c>
      <c r="L942" s="7">
        <f>_xlfn.XLOOKUP(D942,products!$A$1:$A$49,products!$E$1:$E$49,,0)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_xlfn.XLOOKUP(C942,customers!$A$1:$A$1001,customers!$I$1:$I$1001,,0)</f>
        <v>Yes</v>
      </c>
    </row>
    <row r="943" spans="1:16" x14ac:dyDescent="0.35">
      <c r="A943" s="2" t="s">
        <v>5809</v>
      </c>
      <c r="B943" s="9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 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 s="6">
        <f>_xlfn.XLOOKUP(D943,products!$A$1:$A$49,products!$D$1:$D$49,,0)</f>
        <v>0.5</v>
      </c>
      <c r="L943" s="7">
        <f>_xlfn.XLOOKUP(D943,products!$A$1:$A$49,products!$E$1:$E$49,,0)</f>
        <v>7.77</v>
      </c>
      <c r="M943" s="8">
        <f t="shared" si="42"/>
        <v>15.54</v>
      </c>
      <c r="N943" t="str">
        <f t="shared" si="43"/>
        <v>Arabic</v>
      </c>
      <c r="O943" t="str">
        <f t="shared" si="44"/>
        <v>Light</v>
      </c>
      <c r="P943" t="str">
        <f>_xlfn.XLOOKUP(C943,customers!$A$1:$A$1001,customers!$I$1:$I$1001,,0)</f>
        <v>Yes</v>
      </c>
    </row>
    <row r="944" spans="1:16" x14ac:dyDescent="0.35">
      <c r="A944" s="2" t="s">
        <v>5816</v>
      </c>
      <c r="B944" s="9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 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 s="6">
        <f>_xlfn.XLOOKUP(D944,products!$A$1:$A$49,products!$D$1:$D$49,,0)</f>
        <v>1</v>
      </c>
      <c r="L944" s="7">
        <f>_xlfn.XLOOKUP(D944,products!$A$1:$A$49,products!$E$1:$E$49,,0)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_xlfn.XLOOKUP(C944,customers!$A$1:$A$1001,customers!$I$1:$I$1001,,0)</f>
        <v>No</v>
      </c>
    </row>
    <row r="945" spans="1:16" x14ac:dyDescent="0.35">
      <c r="A945" s="2" t="s">
        <v>5822</v>
      </c>
      <c r="B945" s="9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 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 s="6">
        <f>_xlfn.XLOOKUP(D945,products!$A$1:$A$49,products!$D$1:$D$49,,0)</f>
        <v>0.5</v>
      </c>
      <c r="L945" s="7">
        <f>_xlfn.XLOOKUP(D945,products!$A$1:$A$49,products!$E$1:$E$49,,0)</f>
        <v>7.77</v>
      </c>
      <c r="M945" s="8">
        <f t="shared" si="42"/>
        <v>46.62</v>
      </c>
      <c r="N945" t="str">
        <f t="shared" si="43"/>
        <v>Arabic</v>
      </c>
      <c r="O945" t="str">
        <f t="shared" si="44"/>
        <v>Light</v>
      </c>
      <c r="P945" t="str">
        <f>_xlfn.XLOOKUP(C945,customers!$A$1:$A$1001,customers!$I$1:$I$1001,,0)</f>
        <v>No</v>
      </c>
    </row>
    <row r="946" spans="1:16" x14ac:dyDescent="0.35">
      <c r="A946" s="2" t="s">
        <v>5828</v>
      </c>
      <c r="B946" s="9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 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 s="6">
        <f>_xlfn.XLOOKUP(D946,products!$A$1:$A$49,products!$D$1:$D$49,,0)</f>
        <v>0.5</v>
      </c>
      <c r="L946" s="7">
        <f>_xlfn.XLOOKUP(D946,products!$A$1:$A$49,products!$E$1:$E$49,,0)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_xlfn.XLOOKUP(C946,customers!$A$1:$A$1001,customers!$I$1:$I$1001,,0)</f>
        <v>No</v>
      </c>
    </row>
    <row r="947" spans="1:16" x14ac:dyDescent="0.35">
      <c r="A947" s="2" t="s">
        <v>5834</v>
      </c>
      <c r="B947" s="9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 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 s="6">
        <f>_xlfn.XLOOKUP(D947,products!$A$1:$A$49,products!$D$1:$D$49,,0)</f>
        <v>2.5</v>
      </c>
      <c r="L947" s="7">
        <f>_xlfn.XLOOKUP(D947,products!$A$1:$A$49,products!$E$1:$E$49,,0)</f>
        <v>29.784999999999997</v>
      </c>
      <c r="M947" s="8">
        <f t="shared" si="42"/>
        <v>119.13999999999999</v>
      </c>
      <c r="N947" t="str">
        <f t="shared" si="43"/>
        <v>Libero</v>
      </c>
      <c r="O947" t="str">
        <f t="shared" si="44"/>
        <v>Dark</v>
      </c>
      <c r="P947" t="str">
        <f>_xlfn.XLOOKUP(C947,customers!$A$1:$A$1001,customers!$I$1:$I$1001,,0)</f>
        <v>No</v>
      </c>
    </row>
    <row r="948" spans="1:16" x14ac:dyDescent="0.35">
      <c r="A948" s="2" t="s">
        <v>5839</v>
      </c>
      <c r="B948" s="9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 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 s="6">
        <f>_xlfn.XLOOKUP(D948,products!$A$1:$A$49,products!$D$1:$D$49,,0)</f>
        <v>0.5</v>
      </c>
      <c r="L948" s="7">
        <f>_xlfn.XLOOKUP(D948,products!$A$1:$A$49,products!$E$1:$E$49,,0)</f>
        <v>7.77</v>
      </c>
      <c r="M948" s="8">
        <f t="shared" si="42"/>
        <v>23.31</v>
      </c>
      <c r="N948" t="str">
        <f t="shared" si="43"/>
        <v>Libero</v>
      </c>
      <c r="O948" t="str">
        <f t="shared" si="44"/>
        <v>Dark</v>
      </c>
      <c r="P948" t="str">
        <f>_xlfn.XLOOKUP(C948,customers!$A$1:$A$1001,customers!$I$1:$I$1001,,0)</f>
        <v>No</v>
      </c>
    </row>
    <row r="949" spans="1:16" x14ac:dyDescent="0.35">
      <c r="A949" s="2" t="s">
        <v>5844</v>
      </c>
      <c r="B949" s="9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 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 s="6">
        <f>_xlfn.XLOOKUP(D949,products!$A$1:$A$49,products!$D$1:$D$49,,0)</f>
        <v>1</v>
      </c>
      <c r="L949" s="7">
        <f>_xlfn.XLOOKUP(D949,products!$A$1:$A$49,products!$E$1:$E$49,,0)</f>
        <v>11.25</v>
      </c>
      <c r="M949" s="8">
        <f t="shared" si="42"/>
        <v>11.25</v>
      </c>
      <c r="N949" t="str">
        <f t="shared" si="43"/>
        <v>Arabic</v>
      </c>
      <c r="O949" t="str">
        <f t="shared" si="44"/>
        <v>Medium</v>
      </c>
      <c r="P949" t="str">
        <f>_xlfn.XLOOKUP(C949,customers!$A$1:$A$1001,customers!$I$1:$I$1001,,0)</f>
        <v>No</v>
      </c>
    </row>
    <row r="950" spans="1:16" x14ac:dyDescent="0.35">
      <c r="A950" s="2" t="s">
        <v>5849</v>
      </c>
      <c r="B950" s="9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 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 s="6">
        <f>_xlfn.XLOOKUP(D950,products!$A$1:$A$49,products!$D$1:$D$49,,0)</f>
        <v>2.5</v>
      </c>
      <c r="L950" s="7">
        <f>_xlfn.XLOOKUP(D950,products!$A$1:$A$49,products!$E$1:$E$49,,0)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_xlfn.XLOOKUP(C950,customers!$A$1:$A$1001,customers!$I$1:$I$1001,,0)</f>
        <v>Yes</v>
      </c>
    </row>
    <row r="951" spans="1:16" x14ac:dyDescent="0.35">
      <c r="A951" s="2" t="s">
        <v>5855</v>
      </c>
      <c r="B951" s="9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 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 s="6">
        <f>_xlfn.XLOOKUP(D951,products!$A$1:$A$49,products!$D$1:$D$49,,0)</f>
        <v>2.5</v>
      </c>
      <c r="L951" s="7">
        <f>_xlfn.XLOOKUP(D951,products!$A$1:$A$49,products!$E$1:$E$49,,0)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_xlfn.XLOOKUP(C951,customers!$A$1:$A$1001,customers!$I$1:$I$1001,,0)</f>
        <v>No</v>
      </c>
    </row>
    <row r="952" spans="1:16" x14ac:dyDescent="0.35">
      <c r="A952" s="2" t="s">
        <v>5861</v>
      </c>
      <c r="B952" s="9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 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 s="6">
        <f>_xlfn.XLOOKUP(D952,products!$A$1:$A$49,products!$D$1:$D$49,,0)</f>
        <v>0.2</v>
      </c>
      <c r="L952" s="7">
        <f>_xlfn.XLOOKUP(D952,products!$A$1:$A$49,products!$E$1:$E$49,,0)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_xlfn.XLOOKUP(C952,customers!$A$1:$A$1001,customers!$I$1:$I$1001,,0)</f>
        <v>Yes</v>
      </c>
    </row>
    <row r="953" spans="1:16" x14ac:dyDescent="0.35">
      <c r="A953" s="2" t="s">
        <v>5866</v>
      </c>
      <c r="B953" s="9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 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 s="6">
        <f>_xlfn.XLOOKUP(D953,products!$A$1:$A$49,products!$D$1:$D$49,,0)</f>
        <v>0.2</v>
      </c>
      <c r="L953" s="7">
        <f>_xlfn.XLOOKUP(D953,products!$A$1:$A$49,products!$E$1:$E$49,,0)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_xlfn.XLOOKUP(C953,customers!$A$1:$A$1001,customers!$I$1:$I$1001,,0)</f>
        <v>No</v>
      </c>
    </row>
    <row r="954" spans="1:16" x14ac:dyDescent="0.35">
      <c r="A954" s="2" t="s">
        <v>5872</v>
      </c>
      <c r="B954" s="9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 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 s="6">
        <f>_xlfn.XLOOKUP(D954,products!$A$1:$A$49,products!$D$1:$D$49,,0)</f>
        <v>1</v>
      </c>
      <c r="L954" s="7">
        <f>_xlfn.XLOOKUP(D954,products!$A$1:$A$49,products!$E$1:$E$49,,0)</f>
        <v>11.25</v>
      </c>
      <c r="M954" s="8">
        <f t="shared" si="42"/>
        <v>22.5</v>
      </c>
      <c r="N954" t="str">
        <f t="shared" si="43"/>
        <v>Arabic</v>
      </c>
      <c r="O954" t="str">
        <f t="shared" si="44"/>
        <v>Medium</v>
      </c>
      <c r="P954" t="str">
        <f>_xlfn.XLOOKUP(C954,customers!$A$1:$A$1001,customers!$I$1:$I$1001,,0)</f>
        <v>Yes</v>
      </c>
    </row>
    <row r="955" spans="1:16" x14ac:dyDescent="0.35">
      <c r="A955" s="2" t="s">
        <v>5878</v>
      </c>
      <c r="B955" s="9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 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 s="6">
        <f>_xlfn.XLOOKUP(D955,products!$A$1:$A$49,products!$D$1:$D$49,,0)</f>
        <v>0.2</v>
      </c>
      <c r="L955" s="7">
        <f>_xlfn.XLOOKUP(D955,products!$A$1:$A$49,products!$E$1:$E$49,,0)</f>
        <v>3.8849999999999998</v>
      </c>
      <c r="M955" s="8">
        <f t="shared" si="42"/>
        <v>3.8849999999999998</v>
      </c>
      <c r="N955" t="str">
        <f t="shared" si="43"/>
        <v>Arabic</v>
      </c>
      <c r="O955" t="str">
        <f t="shared" si="44"/>
        <v>Light</v>
      </c>
      <c r="P955" t="str">
        <f>_xlfn.XLOOKUP(C955,customers!$A$1:$A$1001,customers!$I$1:$I$1001,,0)</f>
        <v>Yes</v>
      </c>
    </row>
    <row r="956" spans="1:16" x14ac:dyDescent="0.35">
      <c r="A956" s="2" t="s">
        <v>5884</v>
      </c>
      <c r="B956" s="9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 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 s="6">
        <f>_xlfn.XLOOKUP(D956,products!$A$1:$A$49,products!$D$1:$D$49,,0)</f>
        <v>2.5</v>
      </c>
      <c r="L956" s="7">
        <f>_xlfn.XLOOKUP(D956,products!$A$1:$A$49,products!$E$1:$E$49,,0)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_xlfn.XLOOKUP(C956,customers!$A$1:$A$1001,customers!$I$1:$I$1001,,0)</f>
        <v>Yes</v>
      </c>
    </row>
    <row r="957" spans="1:16" x14ac:dyDescent="0.35">
      <c r="A957" s="2" t="s">
        <v>5890</v>
      </c>
      <c r="B957" s="9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 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 s="6">
        <f>_xlfn.XLOOKUP(D957,products!$A$1:$A$49,products!$D$1:$D$49,,0)</f>
        <v>2.5</v>
      </c>
      <c r="L957" s="7">
        <f>_xlfn.XLOOKUP(D957,products!$A$1:$A$49,products!$E$1:$E$49,,0)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_xlfn.XLOOKUP(C957,customers!$A$1:$A$1001,customers!$I$1:$I$1001,,0)</f>
        <v>Yes</v>
      </c>
    </row>
    <row r="958" spans="1:16" x14ac:dyDescent="0.35">
      <c r="A958" s="2" t="s">
        <v>5890</v>
      </c>
      <c r="B958" s="9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 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 s="6">
        <f>_xlfn.XLOOKUP(D958,products!$A$1:$A$49,products!$D$1:$D$49,,0)</f>
        <v>2.5</v>
      </c>
      <c r="L958" s="7">
        <f>_xlfn.XLOOKUP(D958,products!$A$1:$A$49,products!$E$1:$E$49,,0)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_xlfn.XLOOKUP(C958,customers!$A$1:$A$1001,customers!$I$1:$I$1001,,0)</f>
        <v>Yes</v>
      </c>
    </row>
    <row r="959" spans="1:16" x14ac:dyDescent="0.35">
      <c r="A959" s="2" t="s">
        <v>5890</v>
      </c>
      <c r="B959" s="9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 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 s="6">
        <f>_xlfn.XLOOKUP(D959,products!$A$1:$A$49,products!$D$1:$D$49,,0)</f>
        <v>1</v>
      </c>
      <c r="L959" s="7">
        <f>_xlfn.XLOOKUP(D959,products!$A$1:$A$49,products!$E$1:$E$49,,0)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_xlfn.XLOOKUP(C959,customers!$A$1:$A$1001,customers!$I$1:$I$1001,,0)</f>
        <v>Yes</v>
      </c>
    </row>
    <row r="960" spans="1:16" x14ac:dyDescent="0.35">
      <c r="A960" s="2" t="s">
        <v>5890</v>
      </c>
      <c r="B960" s="9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 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 s="6">
        <f>_xlfn.XLOOKUP(D960,products!$A$1:$A$49,products!$D$1:$D$49,,0)</f>
        <v>0.2</v>
      </c>
      <c r="L960" s="7">
        <f>_xlfn.XLOOKUP(D960,products!$A$1:$A$49,products!$E$1:$E$49,,0)</f>
        <v>3.8849999999999998</v>
      </c>
      <c r="M960" s="8">
        <f t="shared" si="42"/>
        <v>7.77</v>
      </c>
      <c r="N960" t="str">
        <f t="shared" si="43"/>
        <v>Arabic</v>
      </c>
      <c r="O960" t="str">
        <f t="shared" si="44"/>
        <v>Light</v>
      </c>
      <c r="P960" t="str">
        <f>_xlfn.XLOOKUP(C960,customers!$A$1:$A$1001,customers!$I$1:$I$1001,,0)</f>
        <v>Yes</v>
      </c>
    </row>
    <row r="961" spans="1:16" x14ac:dyDescent="0.35">
      <c r="A961" s="2" t="s">
        <v>5910</v>
      </c>
      <c r="B961" s="9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 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 s="6">
        <f>_xlfn.XLOOKUP(D961,products!$A$1:$A$49,products!$D$1:$D$49,,0)</f>
        <v>0.2</v>
      </c>
      <c r="L961" s="7">
        <f>_xlfn.XLOOKUP(D961,products!$A$1:$A$49,products!$E$1:$E$49,,0)</f>
        <v>4.7549999999999999</v>
      </c>
      <c r="M961" s="8">
        <f t="shared" si="42"/>
        <v>23.774999999999999</v>
      </c>
      <c r="N961" t="str">
        <f t="shared" si="43"/>
        <v>Libero</v>
      </c>
      <c r="O961" t="str">
        <f t="shared" si="44"/>
        <v>Light</v>
      </c>
      <c r="P961" t="str">
        <f>_xlfn.XLOOKUP(C961,customers!$A$1:$A$1001,customers!$I$1:$I$1001,,0)</f>
        <v>Yes</v>
      </c>
    </row>
    <row r="962" spans="1:16" x14ac:dyDescent="0.35">
      <c r="A962" s="2" t="s">
        <v>5915</v>
      </c>
      <c r="B962" s="9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 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 s="6">
        <f>_xlfn.XLOOKUP(D962,products!$A$1:$A$49,products!$D$1:$D$49,,0)</f>
        <v>1</v>
      </c>
      <c r="L962" s="7">
        <f>_xlfn.XLOOKUP(D962,products!$A$1:$A$49,products!$E$1:$E$49,,0)</f>
        <v>15.85</v>
      </c>
      <c r="M962" s="8">
        <f t="shared" si="42"/>
        <v>79.25</v>
      </c>
      <c r="N962" t="str">
        <f t="shared" si="43"/>
        <v>Libero</v>
      </c>
      <c r="O962" t="str">
        <f t="shared" si="44"/>
        <v>Light</v>
      </c>
      <c r="P962" t="str">
        <f>_xlfn.XLOOKUP(C962,customers!$A$1:$A$1001,customers!$I$1:$I$1001,,0)</f>
        <v>Yes</v>
      </c>
    </row>
    <row r="963" spans="1:16" x14ac:dyDescent="0.35">
      <c r="A963" s="2" t="s">
        <v>5921</v>
      </c>
      <c r="B963" s="9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 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 s="6">
        <f>_xlfn.XLOOKUP(D963,products!$A$1:$A$49,products!$D$1:$D$49,,0)</f>
        <v>2.5</v>
      </c>
      <c r="L963" s="7">
        <f>_xlfn.XLOOKUP(D963,products!$A$1:$A$49,products!$E$1:$E$49,,0)</f>
        <v>22.884999999999998</v>
      </c>
      <c r="M963" s="8">
        <f t="shared" ref="M963:M1001" si="45">E963*L963</f>
        <v>45.769999999999996</v>
      </c>
      <c r="N963" t="str">
        <f t="shared" ref="N963:N1001" si="46">IF(I963="Rob","Robusta",IF(I963="Exc","Excelsa",IF(I963="Ara","Arabic",IF(I963="Lib","Libero",""))))</f>
        <v>Arabic</v>
      </c>
      <c r="O963" t="str">
        <f t="shared" ref="O963:O1001" si="47">IF(J963="M", "Medium", IF(J963="D", "Dark", IF(J963="L", "Light","")))</f>
        <v>Dark</v>
      </c>
      <c r="P963" t="str">
        <f>_xlfn.XLOOKUP(C963,customers!$A$1:$A$1001,customers!$I$1:$I$1001,,0)</f>
        <v>Yes</v>
      </c>
    </row>
    <row r="964" spans="1:16" x14ac:dyDescent="0.35">
      <c r="A964" s="2" t="s">
        <v>5926</v>
      </c>
      <c r="B964" s="9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 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 s="6">
        <f>_xlfn.XLOOKUP(D964,products!$A$1:$A$49,products!$D$1:$D$49,,0)</f>
        <v>1</v>
      </c>
      <c r="L964" s="7">
        <f>_xlfn.XLOOKUP(D964,products!$A$1:$A$49,products!$E$1:$E$49,,0)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_xlfn.XLOOKUP(C964,customers!$A$1:$A$1001,customers!$I$1:$I$1001,,0)</f>
        <v>Yes</v>
      </c>
    </row>
    <row r="965" spans="1:16" x14ac:dyDescent="0.35">
      <c r="A965" s="2" t="s">
        <v>5932</v>
      </c>
      <c r="B965" s="9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 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 s="6">
        <f>_xlfn.XLOOKUP(D965,products!$A$1:$A$49,products!$D$1:$D$49,,0)</f>
        <v>0.5</v>
      </c>
      <c r="L965" s="7">
        <f>_xlfn.XLOOKUP(D965,products!$A$1:$A$49,products!$E$1:$E$49,,0)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_xlfn.XLOOKUP(C965,customers!$A$1:$A$1001,customers!$I$1:$I$1001,,0)</f>
        <v>Yes</v>
      </c>
    </row>
    <row r="966" spans="1:16" x14ac:dyDescent="0.35">
      <c r="A966" s="2" t="s">
        <v>5938</v>
      </c>
      <c r="B966" s="9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 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 s="6">
        <f>_xlfn.XLOOKUP(D966,products!$A$1:$A$49,products!$D$1:$D$49,,0)</f>
        <v>0.2</v>
      </c>
      <c r="L966" s="7">
        <f>_xlfn.XLOOKUP(D966,products!$A$1:$A$49,products!$E$1:$E$49,,0)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_xlfn.XLOOKUP(C966,customers!$A$1:$A$1001,customers!$I$1:$I$1001,,0)</f>
        <v>No</v>
      </c>
    </row>
    <row r="967" spans="1:16" x14ac:dyDescent="0.35">
      <c r="A967" s="2" t="s">
        <v>5944</v>
      </c>
      <c r="B967" s="9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 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 s="6">
        <f>_xlfn.XLOOKUP(D967,products!$A$1:$A$49,products!$D$1:$D$49,,0)</f>
        <v>1</v>
      </c>
      <c r="L967" s="7">
        <f>_xlfn.XLOOKUP(D967,products!$A$1:$A$49,products!$E$1:$E$49,,0)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_xlfn.XLOOKUP(C967,customers!$A$1:$A$1001,customers!$I$1:$I$1001,,0)</f>
        <v>Yes</v>
      </c>
    </row>
    <row r="968" spans="1:16" x14ac:dyDescent="0.35">
      <c r="A968" s="2" t="s">
        <v>5949</v>
      </c>
      <c r="B968" s="9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 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 s="6">
        <f>_xlfn.XLOOKUP(D968,products!$A$1:$A$49,products!$D$1:$D$49,,0)</f>
        <v>0.5</v>
      </c>
      <c r="L968" s="7">
        <f>_xlfn.XLOOKUP(D968,products!$A$1:$A$49,products!$E$1:$E$49,,0)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_xlfn.XLOOKUP(C968,customers!$A$1:$A$1001,customers!$I$1:$I$1001,,0)</f>
        <v>Yes</v>
      </c>
    </row>
    <row r="969" spans="1:16" x14ac:dyDescent="0.35">
      <c r="A969" s="2" t="s">
        <v>5955</v>
      </c>
      <c r="B969" s="9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 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 s="6">
        <f>_xlfn.XLOOKUP(D969,products!$A$1:$A$49,products!$D$1:$D$49,,0)</f>
        <v>0.2</v>
      </c>
      <c r="L969" s="7">
        <f>_xlfn.XLOOKUP(D969,products!$A$1:$A$49,products!$E$1:$E$49,,0)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_xlfn.XLOOKUP(C969,customers!$A$1:$A$1001,customers!$I$1:$I$1001,,0)</f>
        <v>Yes</v>
      </c>
    </row>
    <row r="970" spans="1:16" x14ac:dyDescent="0.35">
      <c r="A970" s="2" t="s">
        <v>5961</v>
      </c>
      <c r="B970" s="9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 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 s="6">
        <f>_xlfn.XLOOKUP(D970,products!$A$1:$A$49,products!$D$1:$D$49,,0)</f>
        <v>0.2</v>
      </c>
      <c r="L970" s="7">
        <f>_xlfn.XLOOKUP(D970,products!$A$1:$A$49,products!$E$1:$E$49,,0)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_xlfn.XLOOKUP(C970,customers!$A$1:$A$1001,customers!$I$1:$I$1001,,0)</f>
        <v>No</v>
      </c>
    </row>
    <row r="971" spans="1:16" x14ac:dyDescent="0.35">
      <c r="A971" s="2" t="s">
        <v>5967</v>
      </c>
      <c r="B971" s="9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 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 s="6">
        <f>_xlfn.XLOOKUP(D971,products!$A$1:$A$49,products!$D$1:$D$49,,0)</f>
        <v>1</v>
      </c>
      <c r="L971" s="7">
        <f>_xlfn.XLOOKUP(D971,products!$A$1:$A$49,products!$E$1:$E$49,,0)</f>
        <v>12.95</v>
      </c>
      <c r="M971" s="8">
        <f t="shared" si="45"/>
        <v>12.95</v>
      </c>
      <c r="N971" t="str">
        <f t="shared" si="46"/>
        <v>Libero</v>
      </c>
      <c r="O971" t="str">
        <f t="shared" si="47"/>
        <v>Dark</v>
      </c>
      <c r="P971" t="str">
        <f>_xlfn.XLOOKUP(C971,customers!$A$1:$A$1001,customers!$I$1:$I$1001,,0)</f>
        <v>Yes</v>
      </c>
    </row>
    <row r="972" spans="1:16" x14ac:dyDescent="0.35">
      <c r="A972" s="2" t="s">
        <v>5973</v>
      </c>
      <c r="B972" s="9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 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 s="6">
        <f>_xlfn.XLOOKUP(D972,products!$A$1:$A$49,products!$D$1:$D$49,,0)</f>
        <v>0.5</v>
      </c>
      <c r="L972" s="7">
        <f>_xlfn.XLOOKUP(D972,products!$A$1:$A$49,products!$E$1:$E$49,,0)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_xlfn.XLOOKUP(C972,customers!$A$1:$A$1001,customers!$I$1:$I$1001,,0)</f>
        <v>No</v>
      </c>
    </row>
    <row r="973" spans="1:16" x14ac:dyDescent="0.35">
      <c r="A973" s="2" t="s">
        <v>5978</v>
      </c>
      <c r="B973" s="9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 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 s="6">
        <f>_xlfn.XLOOKUP(D973,products!$A$1:$A$49,products!$D$1:$D$49,,0)</f>
        <v>2.5</v>
      </c>
      <c r="L973" s="7">
        <f>_xlfn.XLOOKUP(D973,products!$A$1:$A$49,products!$E$1:$E$49,,0)</f>
        <v>29.784999999999997</v>
      </c>
      <c r="M973" s="8">
        <f t="shared" si="45"/>
        <v>148.92499999999998</v>
      </c>
      <c r="N973" t="str">
        <f t="shared" si="46"/>
        <v>Arabic</v>
      </c>
      <c r="O973" t="str">
        <f t="shared" si="47"/>
        <v>Light</v>
      </c>
      <c r="P973" t="str">
        <f>_xlfn.XLOOKUP(C973,customers!$A$1:$A$1001,customers!$I$1:$I$1001,,0)</f>
        <v>No</v>
      </c>
    </row>
    <row r="974" spans="1:16" x14ac:dyDescent="0.35">
      <c r="A974" s="2" t="s">
        <v>5984</v>
      </c>
      <c r="B974" s="9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 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 s="6">
        <f>_xlfn.XLOOKUP(D974,products!$A$1:$A$49,products!$D$1:$D$49,,0)</f>
        <v>2.5</v>
      </c>
      <c r="L974" s="7">
        <f>_xlfn.XLOOKUP(D974,products!$A$1:$A$49,products!$E$1:$E$49,,0)</f>
        <v>29.784999999999997</v>
      </c>
      <c r="M974" s="8">
        <f t="shared" si="45"/>
        <v>89.35499999999999</v>
      </c>
      <c r="N974" t="str">
        <f t="shared" si="46"/>
        <v>Arabic</v>
      </c>
      <c r="O974" t="str">
        <f t="shared" si="47"/>
        <v>Light</v>
      </c>
      <c r="P974" t="str">
        <f>_xlfn.XLOOKUP(C974,customers!$A$1:$A$1001,customers!$I$1:$I$1001,,0)</f>
        <v>Yes</v>
      </c>
    </row>
    <row r="975" spans="1:16" x14ac:dyDescent="0.35">
      <c r="A975" s="2" t="s">
        <v>5989</v>
      </c>
      <c r="B975" s="9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 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 s="6">
        <f>_xlfn.XLOOKUP(D975,products!$A$1:$A$49,products!$D$1:$D$49,,0)</f>
        <v>1</v>
      </c>
      <c r="L975" s="7">
        <f>_xlfn.XLOOKUP(D975,products!$A$1:$A$49,products!$E$1:$E$49,,0)</f>
        <v>14.55</v>
      </c>
      <c r="M975" s="8">
        <f t="shared" si="45"/>
        <v>87.300000000000011</v>
      </c>
      <c r="N975" t="str">
        <f t="shared" si="46"/>
        <v>Libero</v>
      </c>
      <c r="O975" t="str">
        <f t="shared" si="47"/>
        <v>Medium</v>
      </c>
      <c r="P975" t="str">
        <f>_xlfn.XLOOKUP(C975,customers!$A$1:$A$1001,customers!$I$1:$I$1001,,0)</f>
        <v>No</v>
      </c>
    </row>
    <row r="976" spans="1:16" x14ac:dyDescent="0.35">
      <c r="A976" s="2" t="s">
        <v>5995</v>
      </c>
      <c r="B976" s="9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 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 s="6">
        <f>_xlfn.XLOOKUP(D976,products!$A$1:$A$49,products!$D$1:$D$49,,0)</f>
        <v>0.5</v>
      </c>
      <c r="L976" s="7">
        <f>_xlfn.XLOOKUP(D976,products!$A$1:$A$49,products!$E$1:$E$49,,0)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_xlfn.XLOOKUP(C976,customers!$A$1:$A$1001,customers!$I$1:$I$1001,,0)</f>
        <v>Yes</v>
      </c>
    </row>
    <row r="977" spans="1:16" x14ac:dyDescent="0.35">
      <c r="A977" s="2" t="s">
        <v>6001</v>
      </c>
      <c r="B977" s="9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 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 s="6">
        <f>_xlfn.XLOOKUP(D977,products!$A$1:$A$49,products!$D$1:$D$49,,0)</f>
        <v>0.2</v>
      </c>
      <c r="L977" s="7">
        <f>_xlfn.XLOOKUP(D977,products!$A$1:$A$49,products!$E$1:$E$49,,0)</f>
        <v>2.9849999999999999</v>
      </c>
      <c r="M977" s="8">
        <f t="shared" si="45"/>
        <v>8.9550000000000001</v>
      </c>
      <c r="N977" t="str">
        <f t="shared" si="46"/>
        <v>Arabic</v>
      </c>
      <c r="O977" t="str">
        <f t="shared" si="47"/>
        <v>Dark</v>
      </c>
      <c r="P977" t="str">
        <f>_xlfn.XLOOKUP(C977,customers!$A$1:$A$1001,customers!$I$1:$I$1001,,0)</f>
        <v>Yes</v>
      </c>
    </row>
    <row r="978" spans="1:16" x14ac:dyDescent="0.35">
      <c r="A978" s="2" t="s">
        <v>6007</v>
      </c>
      <c r="B978" s="9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 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 s="6">
        <f>_xlfn.XLOOKUP(D978,products!$A$1:$A$49,products!$D$1:$D$49,,0)</f>
        <v>2.5</v>
      </c>
      <c r="L978" s="7">
        <f>_xlfn.XLOOKUP(D978,products!$A$1:$A$49,products!$E$1:$E$49,,0)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_xlfn.XLOOKUP(C978,customers!$A$1:$A$1001,customers!$I$1:$I$1001,,0)</f>
        <v>Yes</v>
      </c>
    </row>
    <row r="979" spans="1:16" x14ac:dyDescent="0.35">
      <c r="A979" s="2" t="s">
        <v>6013</v>
      </c>
      <c r="B979" s="9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 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 s="6">
        <f>_xlfn.XLOOKUP(D979,products!$A$1:$A$49,products!$D$1:$D$49,,0)</f>
        <v>1</v>
      </c>
      <c r="L979" s="7">
        <f>_xlfn.XLOOKUP(D979,products!$A$1:$A$49,products!$E$1:$E$49,,0)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_xlfn.XLOOKUP(C979,customers!$A$1:$A$1001,customers!$I$1:$I$1001,,0)</f>
        <v>No</v>
      </c>
    </row>
    <row r="980" spans="1:16" x14ac:dyDescent="0.35">
      <c r="A980" s="2" t="s">
        <v>6019</v>
      </c>
      <c r="B980" s="9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 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 s="6">
        <f>_xlfn.XLOOKUP(D980,products!$A$1:$A$49,products!$D$1:$D$49,,0)</f>
        <v>0.5</v>
      </c>
      <c r="L980" s="7">
        <f>_xlfn.XLOOKUP(D980,products!$A$1:$A$49,products!$E$1:$E$49,,0)</f>
        <v>7.77</v>
      </c>
      <c r="M980" s="8">
        <f t="shared" si="45"/>
        <v>23.31</v>
      </c>
      <c r="N980" t="str">
        <f t="shared" si="46"/>
        <v>Arabic</v>
      </c>
      <c r="O980" t="str">
        <f t="shared" si="47"/>
        <v>Light</v>
      </c>
      <c r="P980" t="str">
        <f>_xlfn.XLOOKUP(C980,customers!$A$1:$A$1001,customers!$I$1:$I$1001,,0)</f>
        <v>No</v>
      </c>
    </row>
    <row r="981" spans="1:16" x14ac:dyDescent="0.35">
      <c r="A981" s="2" t="s">
        <v>6025</v>
      </c>
      <c r="B981" s="9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 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 s="6">
        <f>_xlfn.XLOOKUP(D981,products!$A$1:$A$49,products!$D$1:$D$49,,0)</f>
        <v>0.5</v>
      </c>
      <c r="L981" s="7">
        <f>_xlfn.XLOOKUP(D981,products!$A$1:$A$49,products!$E$1:$E$49,,0)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_xlfn.XLOOKUP(C981,customers!$A$1:$A$1001,customers!$I$1:$I$1001,,0)</f>
        <v>No</v>
      </c>
    </row>
    <row r="982" spans="1:16" x14ac:dyDescent="0.35">
      <c r="A982" s="2" t="s">
        <v>6030</v>
      </c>
      <c r="B982" s="9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 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 s="6">
        <f>_xlfn.XLOOKUP(D982,products!$A$1:$A$49,products!$D$1:$D$49,,0)</f>
        <v>2.5</v>
      </c>
      <c r="L982" s="7">
        <f>_xlfn.XLOOKUP(D982,products!$A$1:$A$49,products!$E$1:$E$49,,0)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_xlfn.XLOOKUP(C982,customers!$A$1:$A$1001,customers!$I$1:$I$1001,,0)</f>
        <v>Yes</v>
      </c>
    </row>
    <row r="983" spans="1:16" x14ac:dyDescent="0.35">
      <c r="A983" s="2" t="s">
        <v>6035</v>
      </c>
      <c r="B983" s="9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 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 s="6">
        <f>_xlfn.XLOOKUP(D983,products!$A$1:$A$49,products!$D$1:$D$49,,0)</f>
        <v>0.2</v>
      </c>
      <c r="L983" s="7">
        <f>_xlfn.XLOOKUP(D983,products!$A$1:$A$49,products!$E$1:$E$49,,0)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_xlfn.XLOOKUP(C983,customers!$A$1:$A$1001,customers!$I$1:$I$1001,,0)</f>
        <v>Yes</v>
      </c>
    </row>
    <row r="984" spans="1:16" x14ac:dyDescent="0.35">
      <c r="A984" s="2" t="s">
        <v>6041</v>
      </c>
      <c r="B984" s="9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 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 s="6">
        <f>_xlfn.XLOOKUP(D984,products!$A$1:$A$49,products!$D$1:$D$49,,0)</f>
        <v>1</v>
      </c>
      <c r="L984" s="7">
        <f>_xlfn.XLOOKUP(D984,products!$A$1:$A$49,products!$E$1:$E$49,,0)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_xlfn.XLOOKUP(C984,customers!$A$1:$A$1001,customers!$I$1:$I$1001,,0)</f>
        <v>Yes</v>
      </c>
    </row>
    <row r="985" spans="1:16" x14ac:dyDescent="0.35">
      <c r="A985" s="2" t="s">
        <v>6047</v>
      </c>
      <c r="B985" s="9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 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 s="6">
        <f>_xlfn.XLOOKUP(D985,products!$A$1:$A$49,products!$D$1:$D$49,,0)</f>
        <v>0.2</v>
      </c>
      <c r="L985" s="7">
        <f>_xlfn.XLOOKUP(D985,products!$A$1:$A$49,products!$E$1:$E$49,,0)</f>
        <v>3.375</v>
      </c>
      <c r="M985" s="8">
        <f t="shared" si="45"/>
        <v>6.75</v>
      </c>
      <c r="N985" t="str">
        <f t="shared" si="46"/>
        <v>Arabic</v>
      </c>
      <c r="O985" t="str">
        <f t="shared" si="47"/>
        <v>Medium</v>
      </c>
      <c r="P985" t="str">
        <f>_xlfn.XLOOKUP(C985,customers!$A$1:$A$1001,customers!$I$1:$I$1001,,0)</f>
        <v>Yes</v>
      </c>
    </row>
    <row r="986" spans="1:16" x14ac:dyDescent="0.35">
      <c r="A986" s="2" t="s">
        <v>6053</v>
      </c>
      <c r="B986" s="9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 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 s="6">
        <f>_xlfn.XLOOKUP(D986,products!$A$1:$A$49,products!$D$1:$D$49,,0)</f>
        <v>2.5</v>
      </c>
      <c r="L986" s="7">
        <f>_xlfn.XLOOKUP(D986,products!$A$1:$A$49,products!$E$1:$E$49,,0)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_xlfn.XLOOKUP(C986,customers!$A$1:$A$1001,customers!$I$1:$I$1001,,0)</f>
        <v>Yes</v>
      </c>
    </row>
    <row r="987" spans="1:16" x14ac:dyDescent="0.35">
      <c r="A987" s="2" t="s">
        <v>6058</v>
      </c>
      <c r="B987" s="9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 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 s="6">
        <f>_xlfn.XLOOKUP(D987,products!$A$1:$A$49,products!$D$1:$D$49,,0)</f>
        <v>1</v>
      </c>
      <c r="L987" s="7">
        <f>_xlfn.XLOOKUP(D987,products!$A$1:$A$49,products!$E$1:$E$49,,0)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_xlfn.XLOOKUP(C987,customers!$A$1:$A$1001,customers!$I$1:$I$1001,,0)</f>
        <v>No</v>
      </c>
    </row>
    <row r="988" spans="1:16" x14ac:dyDescent="0.35">
      <c r="A988" s="2" t="s">
        <v>6064</v>
      </c>
      <c r="B988" s="9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 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 s="6">
        <f>_xlfn.XLOOKUP(D988,products!$A$1:$A$49,products!$D$1:$D$49,,0)</f>
        <v>2.5</v>
      </c>
      <c r="L988" s="7">
        <f>_xlfn.XLOOKUP(D988,products!$A$1:$A$49,products!$E$1:$E$49,,0)</f>
        <v>33.464999999999996</v>
      </c>
      <c r="M988" s="8">
        <f t="shared" si="45"/>
        <v>33.464999999999996</v>
      </c>
      <c r="N988" t="str">
        <f t="shared" si="46"/>
        <v>Libero</v>
      </c>
      <c r="O988" t="str">
        <f t="shared" si="47"/>
        <v>Medium</v>
      </c>
      <c r="P988" t="str">
        <f>_xlfn.XLOOKUP(C988,customers!$A$1:$A$1001,customers!$I$1:$I$1001,,0)</f>
        <v>No</v>
      </c>
    </row>
    <row r="989" spans="1:16" x14ac:dyDescent="0.35">
      <c r="A989" s="2" t="s">
        <v>6070</v>
      </c>
      <c r="B989" s="9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 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 s="6">
        <f>_xlfn.XLOOKUP(D989,products!$A$1:$A$49,products!$D$1:$D$49,,0)</f>
        <v>0.5</v>
      </c>
      <c r="L989" s="7">
        <f>_xlfn.XLOOKUP(D989,products!$A$1:$A$49,products!$E$1:$E$49,,0)</f>
        <v>5.97</v>
      </c>
      <c r="M989" s="8">
        <f t="shared" si="45"/>
        <v>29.849999999999998</v>
      </c>
      <c r="N989" t="str">
        <f t="shared" si="46"/>
        <v>Arabic</v>
      </c>
      <c r="O989" t="str">
        <f t="shared" si="47"/>
        <v>Dark</v>
      </c>
      <c r="P989" t="str">
        <f>_xlfn.XLOOKUP(C989,customers!$A$1:$A$1001,customers!$I$1:$I$1001,,0)</f>
        <v>Yes</v>
      </c>
    </row>
    <row r="990" spans="1:16" x14ac:dyDescent="0.35">
      <c r="A990" s="2" t="s">
        <v>6076</v>
      </c>
      <c r="B990" s="9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 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 s="6">
        <f>_xlfn.XLOOKUP(D990,products!$A$1:$A$49,products!$D$1:$D$49,,0)</f>
        <v>1</v>
      </c>
      <c r="L990" s="7">
        <f>_xlfn.XLOOKUP(D990,products!$A$1:$A$49,products!$E$1:$E$49,,0)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_xlfn.XLOOKUP(C990,customers!$A$1:$A$1001,customers!$I$1:$I$1001,,0)</f>
        <v>Yes</v>
      </c>
    </row>
    <row r="991" spans="1:16" x14ac:dyDescent="0.35">
      <c r="A991" s="2" t="s">
        <v>6081</v>
      </c>
      <c r="B991" s="9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 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 s="6">
        <f>_xlfn.XLOOKUP(D991,products!$A$1:$A$49,products!$D$1:$D$49,,0)</f>
        <v>2.5</v>
      </c>
      <c r="L991" s="7">
        <f>_xlfn.XLOOKUP(D991,products!$A$1:$A$49,products!$E$1:$E$49,,0)</f>
        <v>25.874999999999996</v>
      </c>
      <c r="M991" s="8">
        <f t="shared" si="45"/>
        <v>155.24999999999997</v>
      </c>
      <c r="N991" t="str">
        <f t="shared" si="46"/>
        <v>Arabic</v>
      </c>
      <c r="O991" t="str">
        <f t="shared" si="47"/>
        <v>Medium</v>
      </c>
      <c r="P991" t="str">
        <f>_xlfn.XLOOKUP(C991,customers!$A$1:$A$1001,customers!$I$1:$I$1001,,0)</f>
        <v>Yes</v>
      </c>
    </row>
    <row r="992" spans="1:16" x14ac:dyDescent="0.35">
      <c r="A992" s="2" t="s">
        <v>6086</v>
      </c>
      <c r="B992" s="9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 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 s="6">
        <f>_xlfn.XLOOKUP(D992,products!$A$1:$A$49,products!$D$1:$D$49,,0)</f>
        <v>0.2</v>
      </c>
      <c r="L992" s="7">
        <f>_xlfn.XLOOKUP(D992,products!$A$1:$A$49,products!$E$1:$E$49,,0)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_xlfn.XLOOKUP(C992,customers!$A$1:$A$1001,customers!$I$1:$I$1001,,0)</f>
        <v>No</v>
      </c>
    </row>
    <row r="993" spans="1:16" x14ac:dyDescent="0.35">
      <c r="A993" s="2" t="s">
        <v>6086</v>
      </c>
      <c r="B993" s="9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 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 s="6">
        <f>_xlfn.XLOOKUP(D993,products!$A$1:$A$49,products!$D$1:$D$49,,0)</f>
        <v>0.5</v>
      </c>
      <c r="L993" s="7">
        <f>_xlfn.XLOOKUP(D993,products!$A$1:$A$49,products!$E$1:$E$49,,0)</f>
        <v>7.77</v>
      </c>
      <c r="M993" s="8">
        <f t="shared" si="45"/>
        <v>15.54</v>
      </c>
      <c r="N993" t="str">
        <f t="shared" si="46"/>
        <v>Libero</v>
      </c>
      <c r="O993" t="str">
        <f t="shared" si="47"/>
        <v>Dark</v>
      </c>
      <c r="P993" t="str">
        <f>_xlfn.XLOOKUP(C993,customers!$A$1:$A$1001,customers!$I$1:$I$1001,,0)</f>
        <v>No</v>
      </c>
    </row>
    <row r="994" spans="1:16" x14ac:dyDescent="0.35">
      <c r="A994" s="2" t="s">
        <v>6096</v>
      </c>
      <c r="B994" s="9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 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 s="6">
        <f>_xlfn.XLOOKUP(D994,products!$A$1:$A$49,products!$D$1:$D$49,,0)</f>
        <v>2.5</v>
      </c>
      <c r="L994" s="7">
        <f>_xlfn.XLOOKUP(D994,products!$A$1:$A$49,products!$E$1:$E$49,,0)</f>
        <v>36.454999999999998</v>
      </c>
      <c r="M994" s="8">
        <f t="shared" si="45"/>
        <v>109.36499999999999</v>
      </c>
      <c r="N994" t="str">
        <f t="shared" si="46"/>
        <v>Libero</v>
      </c>
      <c r="O994" t="str">
        <f t="shared" si="47"/>
        <v>Light</v>
      </c>
      <c r="P994" t="str">
        <f>_xlfn.XLOOKUP(C994,customers!$A$1:$A$1001,customers!$I$1:$I$1001,,0)</f>
        <v>No</v>
      </c>
    </row>
    <row r="995" spans="1:16" x14ac:dyDescent="0.35">
      <c r="A995" s="2" t="s">
        <v>6101</v>
      </c>
      <c r="B995" s="9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 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 s="6">
        <f>_xlfn.XLOOKUP(D995,products!$A$1:$A$49,products!$D$1:$D$49,,0)</f>
        <v>1</v>
      </c>
      <c r="L995" s="7">
        <f>_xlfn.XLOOKUP(D995,products!$A$1:$A$49,products!$E$1:$E$49,,0)</f>
        <v>12.95</v>
      </c>
      <c r="M995" s="8">
        <f t="shared" si="45"/>
        <v>77.699999999999989</v>
      </c>
      <c r="N995" t="str">
        <f t="shared" si="46"/>
        <v>Arabic</v>
      </c>
      <c r="O995" t="str">
        <f t="shared" si="47"/>
        <v>Light</v>
      </c>
      <c r="P995" t="str">
        <f>_xlfn.XLOOKUP(C995,customers!$A$1:$A$1001,customers!$I$1:$I$1001,,0)</f>
        <v>No</v>
      </c>
    </row>
    <row r="996" spans="1:16" x14ac:dyDescent="0.35">
      <c r="A996" s="2" t="s">
        <v>6106</v>
      </c>
      <c r="B996" s="9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 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 s="6">
        <f>_xlfn.XLOOKUP(D996,products!$A$1:$A$49,products!$D$1:$D$49,,0)</f>
        <v>0.2</v>
      </c>
      <c r="L996" s="7">
        <f>_xlfn.XLOOKUP(D996,products!$A$1:$A$49,products!$E$1:$E$49,,0)</f>
        <v>2.9849999999999999</v>
      </c>
      <c r="M996" s="8">
        <f t="shared" si="45"/>
        <v>8.9550000000000001</v>
      </c>
      <c r="N996" t="str">
        <f t="shared" si="46"/>
        <v>Arabic</v>
      </c>
      <c r="O996" t="str">
        <f t="shared" si="47"/>
        <v>Dark</v>
      </c>
      <c r="P996" t="str">
        <f>_xlfn.XLOOKUP(C996,customers!$A$1:$A$1001,customers!$I$1:$I$1001,,0)</f>
        <v>No</v>
      </c>
    </row>
    <row r="997" spans="1:16" x14ac:dyDescent="0.35">
      <c r="A997" s="2" t="s">
        <v>6111</v>
      </c>
      <c r="B997" s="9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 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 s="6">
        <f>_xlfn.XLOOKUP(D997,products!$A$1:$A$49,products!$D$1:$D$49,,0)</f>
        <v>2.5</v>
      </c>
      <c r="L997" s="7">
        <f>_xlfn.XLOOKUP(D997,products!$A$1:$A$49,products!$E$1:$E$49,,0)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_xlfn.XLOOKUP(C997,customers!$A$1:$A$1001,customers!$I$1:$I$1001,,0)</f>
        <v>No</v>
      </c>
    </row>
    <row r="998" spans="1:16" x14ac:dyDescent="0.35">
      <c r="A998" s="2" t="s">
        <v>6117</v>
      </c>
      <c r="B998" s="9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 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 s="6">
        <f>_xlfn.XLOOKUP(D998,products!$A$1:$A$49,products!$D$1:$D$49,,0)</f>
        <v>0.5</v>
      </c>
      <c r="L998" s="7">
        <f>_xlfn.XLOOKUP(D998,products!$A$1:$A$49,products!$E$1:$E$49,,0)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_xlfn.XLOOKUP(C998,customers!$A$1:$A$1001,customers!$I$1:$I$1001,,0)</f>
        <v>No</v>
      </c>
    </row>
    <row r="999" spans="1:16" x14ac:dyDescent="0.35">
      <c r="A999" s="2" t="s">
        <v>6122</v>
      </c>
      <c r="B999" s="9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 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 s="6">
        <f>_xlfn.XLOOKUP(D999,products!$A$1:$A$49,products!$D$1:$D$49,,0)</f>
        <v>0.5</v>
      </c>
      <c r="L999" s="7">
        <f>_xlfn.XLOOKUP(D999,products!$A$1:$A$49,products!$E$1:$E$49,,0)</f>
        <v>6.75</v>
      </c>
      <c r="M999" s="8">
        <f t="shared" si="45"/>
        <v>27</v>
      </c>
      <c r="N999" t="str">
        <f t="shared" si="46"/>
        <v>Arabic</v>
      </c>
      <c r="O999" t="str">
        <f t="shared" si="47"/>
        <v>Medium</v>
      </c>
      <c r="P999" t="str">
        <f>_xlfn.XLOOKUP(C999,customers!$A$1:$A$1001,customers!$I$1:$I$1001,,0)</f>
        <v>No</v>
      </c>
    </row>
    <row r="1000" spans="1:16" x14ac:dyDescent="0.35">
      <c r="A1000" s="2" t="s">
        <v>6127</v>
      </c>
      <c r="B1000" s="9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 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 s="6">
        <f>_xlfn.XLOOKUP(D1000,products!$A$1:$A$49,products!$D$1:$D$49,,0)</f>
        <v>1</v>
      </c>
      <c r="L1000" s="7">
        <f>_xlfn.XLOOKUP(D1000,products!$A$1:$A$49,products!$E$1:$E$49,,0)</f>
        <v>9.9499999999999993</v>
      </c>
      <c r="M1000" s="8">
        <f t="shared" si="45"/>
        <v>9.9499999999999993</v>
      </c>
      <c r="N1000" t="str">
        <f t="shared" si="46"/>
        <v>Arabic</v>
      </c>
      <c r="O1000" t="str">
        <f t="shared" si="47"/>
        <v>Dark</v>
      </c>
      <c r="P1000" t="str">
        <f>_xlfn.XLOOKUP(C1000,customers!$A$1:$A$1001,customers!$I$1:$I$1001,,0)</f>
        <v>No</v>
      </c>
    </row>
    <row r="1001" spans="1:16" x14ac:dyDescent="0.35">
      <c r="A1001" s="2" t="s">
        <v>6133</v>
      </c>
      <c r="B1001" s="9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 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 s="6">
        <f>_xlfn.XLOOKUP(D1001,products!$A$1:$A$49,products!$D$1:$D$49,,0)</f>
        <v>0.2</v>
      </c>
      <c r="L1001" s="7">
        <f>_xlfn.XLOOKUP(D1001,products!$A$1:$A$49,products!$E$1:$E$49,,0)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_xlfn.XLOOKUP(C1001,customers!$A$1:$A$1001,customers!$I$1:$I$1001,,0)</f>
        <v>Yes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982" workbookViewId="0">
      <selection activeCell="E1" sqref="E1"/>
    </sheetView>
  </sheetViews>
  <sheetFormatPr baseColWidth="10" defaultColWidth="8.7265625"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0" workbookViewId="0"/>
  </sheetViews>
  <sheetFormatPr baseColWidth="10" defaultColWidth="8.7265625"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dashboard</vt:lpstr>
      <vt:lpstr>total sales</vt:lpstr>
      <vt:lpstr>country chart</vt:lpstr>
      <vt:lpstr>top5customers</vt:lpstr>
      <vt:lpstr>orders</vt:lpstr>
      <vt:lpstr>customers</vt:lpstr>
      <vt:lpstr>products</vt:lpstr>
      <vt:lpstr>'country chart'!TotalSales</vt:lpstr>
      <vt:lpstr>top5customers!TotalSales</vt:lpstr>
      <vt:lpstr>TotalSales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nilvia arjona</cp:lastModifiedBy>
  <cp:revision/>
  <dcterms:created xsi:type="dcterms:W3CDTF">2022-11-26T09:51:45Z</dcterms:created>
  <dcterms:modified xsi:type="dcterms:W3CDTF">2023-08-18T14:31:51Z</dcterms:modified>
  <cp:category/>
  <cp:contentStatus/>
</cp:coreProperties>
</file>