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https://d.docs.live.net/539a95ede44c3c75/Desktop/GBC Courses/Semester 2/Decision Making/Assignment 3/"/>
    </mc:Choice>
  </mc:AlternateContent>
  <xr:revisionPtr revIDLastSave="529" documentId="11_E311D9FE2DDD36197869FCB12D4FF2D99D106E96" xr6:coauthVersionLast="47" xr6:coauthVersionMax="47" xr10:uidLastSave="{EACE37C3-0075-4D8A-9798-B5D36F671A5F}"/>
  <bookViews>
    <workbookView xWindow="-120" yWindow="-120" windowWidth="24240" windowHeight="13140" activeTab="1" xr2:uid="{00000000-000D-0000-FFFF-FFFF00000000}"/>
  </bookViews>
  <sheets>
    <sheet name="learn_do_weekly" sheetId="1" r:id="rId1"/>
    <sheet name="Insights" sheetId="20" r:id="rId2"/>
    <sheet name="S2" sheetId="19" r:id="rId3"/>
    <sheet name="S1" sheetId="18" r:id="rId4"/>
    <sheet name="readme"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19" l="1"/>
  <c r="I9" i="19"/>
  <c r="I25" i="19"/>
  <c r="I41" i="19"/>
  <c r="G5" i="19"/>
  <c r="J5" i="19" s="1"/>
  <c r="G6" i="19"/>
  <c r="J6" i="19" s="1"/>
  <c r="G7" i="19"/>
  <c r="J7" i="19" s="1"/>
  <c r="G8" i="19"/>
  <c r="J8" i="19" s="1"/>
  <c r="G9" i="19"/>
  <c r="J9" i="19" s="1"/>
  <c r="G10" i="19"/>
  <c r="J10" i="19" s="1"/>
  <c r="G11" i="19"/>
  <c r="J11" i="19" s="1"/>
  <c r="G12" i="19"/>
  <c r="J12" i="19" s="1"/>
  <c r="G13" i="19"/>
  <c r="J13" i="19" s="1"/>
  <c r="G14" i="19"/>
  <c r="J14" i="19" s="1"/>
  <c r="G15" i="19"/>
  <c r="J15" i="19" s="1"/>
  <c r="G16" i="19"/>
  <c r="J16" i="19" s="1"/>
  <c r="G17" i="19"/>
  <c r="J17" i="19" s="1"/>
  <c r="G18" i="19"/>
  <c r="J18" i="19" s="1"/>
  <c r="G19" i="19"/>
  <c r="J19" i="19" s="1"/>
  <c r="G20" i="19"/>
  <c r="J20" i="19" s="1"/>
  <c r="G21" i="19"/>
  <c r="J21" i="19" s="1"/>
  <c r="G22" i="19"/>
  <c r="J22" i="19" s="1"/>
  <c r="G23" i="19"/>
  <c r="J23" i="19" s="1"/>
  <c r="G24" i="19"/>
  <c r="J24" i="19" s="1"/>
  <c r="G25" i="19"/>
  <c r="J25" i="19" s="1"/>
  <c r="G26" i="19"/>
  <c r="J26" i="19" s="1"/>
  <c r="G27" i="19"/>
  <c r="J27" i="19" s="1"/>
  <c r="G28" i="19"/>
  <c r="J28" i="19" s="1"/>
  <c r="G29" i="19"/>
  <c r="J29" i="19" s="1"/>
  <c r="G30" i="19"/>
  <c r="J30" i="19" s="1"/>
  <c r="G31" i="19"/>
  <c r="J31" i="19" s="1"/>
  <c r="G32" i="19"/>
  <c r="J32" i="19" s="1"/>
  <c r="G33" i="19"/>
  <c r="G34" i="19"/>
  <c r="J34" i="19" s="1"/>
  <c r="G35" i="19"/>
  <c r="J35" i="19" s="1"/>
  <c r="G36" i="19"/>
  <c r="J36" i="19" s="1"/>
  <c r="G37" i="19"/>
  <c r="J37" i="19" s="1"/>
  <c r="G38" i="19"/>
  <c r="J38" i="19" s="1"/>
  <c r="G39" i="19"/>
  <c r="J39" i="19" s="1"/>
  <c r="G40" i="19"/>
  <c r="J40" i="19" s="1"/>
  <c r="G41" i="19"/>
  <c r="J41" i="19" s="1"/>
  <c r="G4" i="19"/>
  <c r="J4" i="19" s="1"/>
  <c r="G3" i="19"/>
  <c r="J3" i="19" s="1"/>
  <c r="F3" i="19"/>
  <c r="I3" i="19" s="1"/>
  <c r="F4" i="19"/>
  <c r="I4" i="19" s="1"/>
  <c r="F5" i="19"/>
  <c r="I5" i="19" s="1"/>
  <c r="F6" i="19"/>
  <c r="I6" i="19" s="1"/>
  <c r="F7" i="19"/>
  <c r="I7" i="19" s="1"/>
  <c r="F8" i="19"/>
  <c r="I8" i="19" s="1"/>
  <c r="F9" i="19"/>
  <c r="F10" i="19"/>
  <c r="I10" i="19" s="1"/>
  <c r="F11" i="19"/>
  <c r="I11" i="19" s="1"/>
  <c r="F12" i="19"/>
  <c r="I12" i="19" s="1"/>
  <c r="F13" i="19"/>
  <c r="I13" i="19" s="1"/>
  <c r="F14" i="19"/>
  <c r="I14" i="19" s="1"/>
  <c r="F15" i="19"/>
  <c r="I15" i="19" s="1"/>
  <c r="F16" i="19"/>
  <c r="I16" i="19" s="1"/>
  <c r="F17" i="19"/>
  <c r="I17" i="19" s="1"/>
  <c r="F18" i="19"/>
  <c r="I18" i="19" s="1"/>
  <c r="F19" i="19"/>
  <c r="I19" i="19" s="1"/>
  <c r="F20" i="19"/>
  <c r="I20" i="19" s="1"/>
  <c r="F21" i="19"/>
  <c r="I21" i="19" s="1"/>
  <c r="F22" i="19"/>
  <c r="I22" i="19" s="1"/>
  <c r="F23" i="19"/>
  <c r="I23" i="19" s="1"/>
  <c r="F24" i="19"/>
  <c r="I24" i="19" s="1"/>
  <c r="F25" i="19"/>
  <c r="F26" i="19"/>
  <c r="I26" i="19" s="1"/>
  <c r="F27" i="19"/>
  <c r="I27" i="19" s="1"/>
  <c r="F28" i="19"/>
  <c r="I28" i="19" s="1"/>
  <c r="F29" i="19"/>
  <c r="I29" i="19" s="1"/>
  <c r="F30" i="19"/>
  <c r="I30" i="19" s="1"/>
  <c r="F31" i="19"/>
  <c r="I31" i="19" s="1"/>
  <c r="F32" i="19"/>
  <c r="I32" i="19" s="1"/>
  <c r="F33" i="19"/>
  <c r="I33" i="19" s="1"/>
  <c r="F34" i="19"/>
  <c r="I34" i="19" s="1"/>
  <c r="F35" i="19"/>
  <c r="I35" i="19" s="1"/>
  <c r="F36" i="19"/>
  <c r="I36" i="19" s="1"/>
  <c r="F37" i="19"/>
  <c r="I37" i="19" s="1"/>
  <c r="F38" i="19"/>
  <c r="I38" i="19" s="1"/>
  <c r="F39" i="19"/>
  <c r="I39" i="19" s="1"/>
  <c r="F40" i="19"/>
  <c r="I40" i="19" s="1"/>
  <c r="F41" i="19"/>
  <c r="F2" i="19"/>
  <c r="K2" i="18"/>
  <c r="H3" i="18"/>
  <c r="K3" i="18" s="1"/>
  <c r="H4" i="18"/>
  <c r="K4" i="18" s="1"/>
  <c r="H5" i="18"/>
  <c r="K5" i="18" s="1"/>
  <c r="H6" i="18"/>
  <c r="K6" i="18" s="1"/>
  <c r="H7" i="18"/>
  <c r="K7" i="18" s="1"/>
  <c r="H8" i="18"/>
  <c r="K8" i="18" s="1"/>
  <c r="H9" i="18"/>
  <c r="K9" i="18" s="1"/>
  <c r="H10" i="18"/>
  <c r="K10" i="18" s="1"/>
  <c r="H11" i="18"/>
  <c r="K11" i="18" s="1"/>
  <c r="H12" i="18"/>
  <c r="K12" i="18" s="1"/>
  <c r="H13" i="18"/>
  <c r="K13" i="18" s="1"/>
  <c r="H14" i="18"/>
  <c r="K14" i="18" s="1"/>
  <c r="H15" i="18"/>
  <c r="K15" i="18" s="1"/>
  <c r="H16" i="18"/>
  <c r="K16" i="18" s="1"/>
  <c r="H17" i="18"/>
  <c r="K17" i="18" s="1"/>
  <c r="H18" i="18"/>
  <c r="K18" i="18" s="1"/>
  <c r="H19" i="18"/>
  <c r="K19" i="18" s="1"/>
  <c r="H20" i="18"/>
  <c r="K20" i="18" s="1"/>
  <c r="H21" i="18"/>
  <c r="K21" i="18" s="1"/>
  <c r="H22" i="18"/>
  <c r="K22" i="18" s="1"/>
  <c r="H23" i="18"/>
  <c r="K23" i="18" s="1"/>
  <c r="H24" i="18"/>
  <c r="K24" i="18" s="1"/>
  <c r="H25" i="18"/>
  <c r="K25" i="18" s="1"/>
  <c r="H26" i="18"/>
  <c r="K26" i="18" s="1"/>
  <c r="H27" i="18"/>
  <c r="K27" i="18" s="1"/>
  <c r="H28" i="18"/>
  <c r="K28" i="18" s="1"/>
  <c r="H29" i="18"/>
  <c r="K29" i="18" s="1"/>
  <c r="H30" i="18"/>
  <c r="K30" i="18" s="1"/>
  <c r="H31" i="18"/>
  <c r="K31" i="18" s="1"/>
  <c r="H32" i="18"/>
  <c r="K32" i="18" s="1"/>
  <c r="H33" i="18"/>
  <c r="K33" i="18" s="1"/>
  <c r="H34" i="18"/>
  <c r="K34" i="18" s="1"/>
  <c r="H35" i="18"/>
  <c r="K35" i="18" s="1"/>
  <c r="H36" i="18"/>
  <c r="K36" i="18" s="1"/>
  <c r="H37" i="18"/>
  <c r="K37" i="18" s="1"/>
  <c r="H38" i="18"/>
  <c r="K38" i="18" s="1"/>
  <c r="H39" i="18"/>
  <c r="K39" i="18" s="1"/>
  <c r="H40" i="18"/>
  <c r="K40" i="18" s="1"/>
  <c r="H41" i="18"/>
  <c r="K41" i="18" s="1"/>
  <c r="H42" i="18"/>
  <c r="K42" i="18" s="1"/>
  <c r="H43" i="18"/>
  <c r="K43" i="18" s="1"/>
  <c r="H44" i="18"/>
  <c r="K44" i="18" s="1"/>
  <c r="H45" i="18"/>
  <c r="K45" i="18" s="1"/>
  <c r="H46" i="18"/>
  <c r="K46" i="18" s="1"/>
  <c r="H47" i="18"/>
  <c r="K47" i="18" s="1"/>
  <c r="H48" i="18"/>
  <c r="K48" i="18" s="1"/>
  <c r="G2" i="18"/>
  <c r="J2" i="18" s="1"/>
  <c r="G3" i="18"/>
  <c r="J3" i="18" s="1"/>
  <c r="G4" i="18"/>
  <c r="J4" i="18" s="1"/>
  <c r="G5" i="18"/>
  <c r="J5" i="18" s="1"/>
  <c r="G6" i="18"/>
  <c r="J6" i="18" s="1"/>
  <c r="G7" i="18"/>
  <c r="J7" i="18" s="1"/>
  <c r="G8" i="18"/>
  <c r="J8" i="18" s="1"/>
  <c r="G9" i="18"/>
  <c r="J9" i="18" s="1"/>
  <c r="G10" i="18"/>
  <c r="J10" i="18" s="1"/>
  <c r="G11" i="18"/>
  <c r="J11" i="18" s="1"/>
  <c r="G12" i="18"/>
  <c r="J12" i="18" s="1"/>
  <c r="G13" i="18"/>
  <c r="J13" i="18" s="1"/>
  <c r="G14" i="18"/>
  <c r="J14" i="18" s="1"/>
  <c r="G15" i="18"/>
  <c r="J15" i="18" s="1"/>
  <c r="G16" i="18"/>
  <c r="J16" i="18" s="1"/>
  <c r="G17" i="18"/>
  <c r="J17" i="18" s="1"/>
  <c r="G18" i="18"/>
  <c r="J18" i="18" s="1"/>
  <c r="G19" i="18"/>
  <c r="J19" i="18" s="1"/>
  <c r="G20" i="18"/>
  <c r="J20" i="18" s="1"/>
  <c r="G21" i="18"/>
  <c r="J21" i="18" s="1"/>
  <c r="G22" i="18"/>
  <c r="J22" i="18" s="1"/>
  <c r="G23" i="18"/>
  <c r="J23" i="18" s="1"/>
  <c r="G24" i="18"/>
  <c r="J24" i="18" s="1"/>
  <c r="G25" i="18"/>
  <c r="J25" i="18" s="1"/>
  <c r="G26" i="18"/>
  <c r="J26" i="18" s="1"/>
  <c r="G27" i="18"/>
  <c r="J27" i="18" s="1"/>
  <c r="G28" i="18"/>
  <c r="J28" i="18" s="1"/>
  <c r="G29" i="18"/>
  <c r="J29" i="18" s="1"/>
  <c r="G30" i="18"/>
  <c r="J30" i="18" s="1"/>
  <c r="G31" i="18"/>
  <c r="J31" i="18" s="1"/>
  <c r="G32" i="18"/>
  <c r="J32" i="18" s="1"/>
  <c r="G33" i="18"/>
  <c r="J33" i="18" s="1"/>
  <c r="G34" i="18"/>
  <c r="J34" i="18" s="1"/>
  <c r="G35" i="18"/>
  <c r="J35" i="18" s="1"/>
  <c r="G36" i="18"/>
  <c r="J36" i="18" s="1"/>
  <c r="G37" i="18"/>
  <c r="J37" i="18" s="1"/>
  <c r="G38" i="18"/>
  <c r="J38" i="18" s="1"/>
  <c r="G39" i="18"/>
  <c r="J39" i="18" s="1"/>
  <c r="G40" i="18"/>
  <c r="J40" i="18" s="1"/>
  <c r="G41" i="18"/>
  <c r="J41" i="18" s="1"/>
  <c r="G42" i="18"/>
  <c r="J42" i="18" s="1"/>
  <c r="G43" i="18"/>
  <c r="J43" i="18" s="1"/>
  <c r="G44" i="18"/>
  <c r="J44" i="18" s="1"/>
  <c r="G45" i="18"/>
  <c r="J45" i="18" s="1"/>
  <c r="G46" i="18"/>
  <c r="J46" i="18" s="1"/>
  <c r="G47" i="18"/>
  <c r="J47" i="18" s="1"/>
  <c r="G48" i="18"/>
  <c r="J48" i="18" s="1"/>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2" i="1"/>
</calcChain>
</file>

<file path=xl/sharedStrings.xml><?xml version="1.0" encoding="utf-8"?>
<sst xmlns="http://schemas.openxmlformats.org/spreadsheetml/2006/main" count="174" uniqueCount="131">
  <si>
    <t>wk_yr_of_prod</t>
  </si>
  <si>
    <t>time_trend</t>
  </si>
  <si>
    <t>wk_prod</t>
  </si>
  <si>
    <t>wk_prod_s1</t>
  </si>
  <si>
    <t>wk_prod_s2</t>
  </si>
  <si>
    <t>wk_prod_m1</t>
  </si>
  <si>
    <t>wk_prod_m2</t>
  </si>
  <si>
    <t>wk_prod_m3</t>
  </si>
  <si>
    <t>wk_hrs</t>
  </si>
  <si>
    <t>wk_hrs_s1</t>
  </si>
  <si>
    <t>wk_hrs_s2</t>
  </si>
  <si>
    <t>wk_hrs_m1</t>
  </si>
  <si>
    <t>wk_hrs_m2</t>
  </si>
  <si>
    <t>wk_hrs_m3</t>
  </si>
  <si>
    <t>wk_defs</t>
  </si>
  <si>
    <t>wk_defs_s1</t>
  </si>
  <si>
    <t>wk_defs_s2</t>
  </si>
  <si>
    <t>wk_defs_m1</t>
  </si>
  <si>
    <t>wk_defs_m2</t>
  </si>
  <si>
    <t>wk_defs_m3</t>
  </si>
  <si>
    <t>W31/Y1</t>
  </si>
  <si>
    <t>W32/Y1</t>
  </si>
  <si>
    <t>W33/Y1</t>
  </si>
  <si>
    <t>W34/Y1</t>
  </si>
  <si>
    <t>W35/Y1</t>
  </si>
  <si>
    <t>W36/Y1</t>
  </si>
  <si>
    <t>W37/Y1</t>
  </si>
  <si>
    <t>W38/Y1</t>
  </si>
  <si>
    <t>W39/Y1</t>
  </si>
  <si>
    <t>W40/Y1</t>
  </si>
  <si>
    <t>W41/Y1</t>
  </si>
  <si>
    <t>W42/Y1</t>
  </si>
  <si>
    <t>W43/Y1</t>
  </si>
  <si>
    <t>W44/Y1</t>
  </si>
  <si>
    <t>W45/Y1</t>
  </si>
  <si>
    <t>W46/Y1</t>
  </si>
  <si>
    <t>W47/Y1</t>
  </si>
  <si>
    <t>W48/Y1</t>
  </si>
  <si>
    <t>W49/Y1</t>
  </si>
  <si>
    <t>W50/Y1</t>
  </si>
  <si>
    <t>W51/Y1</t>
  </si>
  <si>
    <t>W1/Y2</t>
  </si>
  <si>
    <t>W2/Y2</t>
  </si>
  <si>
    <t>W3/Y2</t>
  </si>
  <si>
    <t>W4/Y2</t>
  </si>
  <si>
    <t>W5/Y2</t>
  </si>
  <si>
    <t>W6/Y2</t>
  </si>
  <si>
    <t>W7/Y2</t>
  </si>
  <si>
    <t>W8/Y2</t>
  </si>
  <si>
    <t>W9/Y2</t>
  </si>
  <si>
    <t>W10/Y2</t>
  </si>
  <si>
    <t>W11/Y2</t>
  </si>
  <si>
    <t>W12/Y2</t>
  </si>
  <si>
    <t>W13/Y2</t>
  </si>
  <si>
    <t>W14/Y2</t>
  </si>
  <si>
    <t>W15/Y2</t>
  </si>
  <si>
    <t>W16/Y2</t>
  </si>
  <si>
    <t>W17/Y2</t>
  </si>
  <si>
    <t>W18/Y2</t>
  </si>
  <si>
    <t>W19/Y2</t>
  </si>
  <si>
    <t>W20/Y2</t>
  </si>
  <si>
    <t>W21/Y2</t>
  </si>
  <si>
    <t>W22/Y2</t>
  </si>
  <si>
    <t>W23/Y2</t>
  </si>
  <si>
    <t>W24/Y2</t>
  </si>
  <si>
    <t>W25/Y2</t>
  </si>
  <si>
    <t>W26/Y2</t>
  </si>
  <si>
    <t>W27/Y2</t>
  </si>
  <si>
    <t>W28/Y2</t>
  </si>
  <si>
    <t>W30/Y2</t>
  </si>
  <si>
    <t>DESCRIPTION OF THESE DATA PRODUCED BY STATA:</t>
  </si>
  <si>
    <t xml:space="preserve">  obs:            50                          </t>
  </si>
  <si>
    <t xml:space="preserve"> vars:            20                          8 Jun 2017 09:29</t>
  </si>
  <si>
    <t xml:space="preserve"> size:         3,650                          </t>
  </si>
  <si>
    <t>-------------------------------------------------------------------------------------------------</t>
  </si>
  <si>
    <t xml:space="preserve">              storage   display    value</t>
  </si>
  <si>
    <t>variable name   type    format     label      variable label</t>
  </si>
  <si>
    <t>wk_yr_of_prod   str6    %9s                   Week/Year of Production</t>
  </si>
  <si>
    <t>time_trend      byte    %9.0g                 Time trend (weeks)</t>
  </si>
  <si>
    <t>wk_prod         float   %9.0g                 Total production of cars this week</t>
  </si>
  <si>
    <t>wk_prod_s1      float   %9.0g                 Total production of cars this week during Shift 1</t>
  </si>
  <si>
    <t>wk_prod_s2      float   %9.0g                 Total production of cars this week during Shift 2</t>
  </si>
  <si>
    <t>wk_prod_m1      float   %9.0g                 Total production of Model 1 cars this week</t>
  </si>
  <si>
    <t>wk_prod_m2      float   %9.0g                 Total production of Model 2 cars this week</t>
  </si>
  <si>
    <t>wk_prod_m3      float   %9.0g                 Total production of Model 3 cars this week</t>
  </si>
  <si>
    <t>wk_hrs          float   %9.0g                 Total hours of work this week</t>
  </si>
  <si>
    <t>wk_hrs_s1       float   %9.0g                 Total hours of work this week during Shift 1</t>
  </si>
  <si>
    <t>wk_hrs_s2       float   %9.0g                 Total hours of work this week during Shift 2</t>
  </si>
  <si>
    <t>wk_hrs_m1       float   %9.0g                 Total hours of work this week on Model 1 cars</t>
  </si>
  <si>
    <t>wk_hrs_m2       float   %9.0g                 Total hours of work this week on Model 2 cars</t>
  </si>
  <si>
    <t>wk_hrs_m3       float   %9.0g                 Total hours of work this week on Model 3 cars</t>
  </si>
  <si>
    <t>wk_defs         float   %9.0g                 Total defects this week</t>
  </si>
  <si>
    <t>wk_defs_s1      float   %9.0g                 Total defects this week during Shift 1</t>
  </si>
  <si>
    <t>wk_defs_s2      int     %9.0g                 Total defects this week during Shift 2</t>
  </si>
  <si>
    <t>wk_defs_m1      float   %9.0g                 Total defects this week for Model 1 cars</t>
  </si>
  <si>
    <t>wk_defs_m2      int     %9.0g                 Total defects this week for Model 2 cars</t>
  </si>
  <si>
    <t>wk_defs_m3      int     %9.0g                 Total defects this week for Model 3 cars</t>
  </si>
  <si>
    <t>Sorted by:  time_trend</t>
  </si>
  <si>
    <t>avg def per car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</si>
  <si>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</si>
  <si>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</si>
  <si>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</si>
  <si>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</si>
  <si>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</si>
  <si>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</si>
  <si>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</si>
  <si>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</si>
  <si>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</si>
  <si>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</si>
  <si>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</si>
  <si>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</si>
  <si>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</si>
  <si>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</si>
  <si>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</si>
  <si>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</si>
  <si>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</si>
  <si>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</si>
  <si>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</si>
  <si>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</si>
  <si>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</si>
  <si>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</si>
  <si>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</si>
  <si>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</si>
  <si>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avg-def-S1</t>
  </si>
  <si>
    <t>cum-pro-S1</t>
  </si>
  <si>
    <t>ln avg-def-s1</t>
  </si>
  <si>
    <t>ln cum-pro-s1</t>
  </si>
  <si>
    <t>avg-def-S2</t>
  </si>
  <si>
    <t>cum-pro-S2</t>
  </si>
  <si>
    <t>ln avg-def-s2</t>
  </si>
  <si>
    <t>ln cum-pro-s2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</si>
</sst>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charset val="134"/>
      <scheme val="minor"/>
    </font>
    <font>
      <sz val="11"/>
      <color theme="1"/>
      <name val="Calibri"/>
      <family val="2"/>
      <scheme val="minor"/>
    </font>
    <font>
      <sz val="11"/>
      <color theme="1"/>
      <name val="Calibri"/>
      <family val="2"/>
      <scheme val="minor"/>
    </font>
    <font>
      <b/>
      <sz val="11"/>
      <color theme="1"/>
      <name val="Courier New"/>
      <family val="3"/>
    </font>
    <font>
      <sz val="11"/>
      <color theme="1"/>
      <name val="Courier New"/>
      <family val="3"/>
    </font>
    <font>
      <sz val="11"/>
      <color rgb="FFFF0000"/>
      <name val="Calibri"/>
      <family val="2"/>
      <scheme val="minor"/>
    </font>
    <font>
      <i/>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3">
    <xf numFmtId="0" fontId="0" fillId="0" borderId="0" xfId="0"/>
    <xf numFmtId="0" fontId="3" fillId="0" borderId="0" xfId="0" applyFont="1"/>
    <xf numFmtId="0" fontId="4" fillId="0" borderId="0" xfId="0" applyFont="1"/>
    <xf numFmtId="0" fontId="2" fillId="0" borderId="0" xfId="0" applyFont="1"/>
    <xf numFmtId="0" fontId="0" fillId="2" borderId="0" xfId="0" applyFill="1"/>
    <xf numFmtId="0" fontId="0" fillId="0" borderId="1" xfId="0" applyBorder="1"/>
    <xf numFmtId="0" fontId="6" fillId="0" borderId="2" xfId="0" applyFont="1" applyBorder="1" applyAlignment="1">
      <alignment horizontal="center"/>
    </xf>
    <xf numFmtId="0" fontId="6" fillId="0" borderId="2" xfId="0" applyFont="1" applyBorder="1" applyAlignment="1">
      <alignment horizontal="centerContinuous"/>
    </xf>
    <xf numFmtId="0" fontId="5" fillId="0" borderId="1" xfId="0" applyFont="1" applyBorder="1"/>
    <xf numFmtId="0" fontId="1" fillId="0" borderId="0" xfId="0" applyFont="1"/>
    <xf numFmtId="0" fontId="0" fillId="2" borderId="1" xfId="0" applyFill="1" applyBorder="1"/>
    <xf numFmtId="0" fontId="0" fillId="3" borderId="0" xfId="0" applyFill="1"/>
    <xf numFmtId="0" fontId="5"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457200</xdr:colOff>
      <xdr:row>2</xdr:row>
      <xdr:rowOff>104775</xdr:rowOff>
    </xdr:from>
    <xdr:to>
      <xdr:col>11</xdr:col>
      <xdr:colOff>76200</xdr:colOff>
      <xdr:row>26</xdr:row>
      <xdr:rowOff>38100</xdr:rowOff>
    </xdr:to>
    <xdr:sp macro="" textlink="">
      <xdr:nvSpPr>
        <xdr:cNvPr id="2" name="TextBox 1">
          <a:extLst>
            <a:ext uri="{FF2B5EF4-FFF2-40B4-BE49-F238E27FC236}">
              <a16:creationId xmlns:a16="http://schemas.microsoft.com/office/drawing/2014/main" id="{E79B7B71-044B-4134-9DA3-D3BCB8EBEFF4}"/>
            </a:ext>
          </a:extLst>
        </xdr:cNvPr>
        <xdr:cNvSpPr txBox="1"/>
      </xdr:nvSpPr>
      <xdr:spPr>
        <a:xfrm>
          <a:off x="1066800" y="485775"/>
          <a:ext cx="5715000" cy="450532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solidFill>
                <a:schemeClr val="dk1"/>
              </a:solidFill>
              <a:effectLst/>
              <a:latin typeface="+mn-lt"/>
              <a:ea typeface="+mn-ea"/>
              <a:cs typeface="+mn-cs"/>
            </a:rPr>
            <a:t>As the regression</a:t>
          </a:r>
          <a:r>
            <a:rPr lang="en-CA" sz="1400" baseline="0">
              <a:solidFill>
                <a:schemeClr val="dk1"/>
              </a:solidFill>
              <a:effectLst/>
              <a:latin typeface="+mn-lt"/>
              <a:ea typeface="+mn-ea"/>
              <a:cs typeface="+mn-cs"/>
            </a:rPr>
            <a:t> tables of S1 and S2 </a:t>
          </a:r>
          <a:r>
            <a:rPr lang="en-CA" sz="1400">
              <a:solidFill>
                <a:schemeClr val="dk1"/>
              </a:solidFill>
              <a:effectLst/>
              <a:latin typeface="+mn-lt"/>
              <a:ea typeface="+mn-ea"/>
              <a:cs typeface="+mn-cs"/>
            </a:rPr>
            <a:t>indicate, for night shift the rate of decrease in average defects related to experience, is lower than day shift. This means, performance improvement by experience in the night shifts, is lower than day shifts. In day shift, by 1% increase in cumulative production, it is estimated that the decrease in average defects would be 0.32% since this value for night shift is 0.15% decrease. </a:t>
          </a:r>
        </a:p>
        <a:p>
          <a:r>
            <a:rPr lang="en-CA" sz="1400">
              <a:solidFill>
                <a:schemeClr val="dk1"/>
              </a:solidFill>
              <a:effectLst/>
              <a:latin typeface="+mn-lt"/>
              <a:ea typeface="+mn-ea"/>
              <a:cs typeface="+mn-cs"/>
            </a:rPr>
            <a:t>On the other hand, the positive slope for time trend again indicates that after a while that challenging and learning side of the job comes to an end, the average defects made by employees would increase regarding time variable. For day shift by passing one week, 0.22% increase in average defects would be estimated and this number for night shift is 0.03% increase. This means for day shift people, more challenge/motivation is required.</a:t>
          </a:r>
        </a:p>
        <a:p>
          <a:r>
            <a:rPr lang="en-CA" sz="1400">
              <a:solidFill>
                <a:schemeClr val="dk1"/>
              </a:solidFill>
              <a:effectLst/>
              <a:latin typeface="+mn-lt"/>
              <a:ea typeface="+mn-ea"/>
              <a:cs typeface="+mn-cs"/>
            </a:rPr>
            <a:t> However, as the p-value suggests, the slopes for time trends of day and night are not significant at 5% level. </a:t>
          </a:r>
        </a:p>
        <a:p>
          <a:endParaRPr lang="en-CA"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1"/>
  <sheetViews>
    <sheetView topLeftCell="E1" workbookViewId="0">
      <selection activeCell="I18" sqref="I18"/>
    </sheetView>
  </sheetViews>
  <sheetFormatPr defaultColWidth="9" defaultRowHeight="15"/>
  <cols>
    <col min="1" max="1" width="14.42578125" customWidth="1"/>
    <col min="2" max="2" width="12.140625" customWidth="1"/>
    <col min="3" max="3" width="9" style="11" customWidth="1"/>
    <col min="4" max="5" width="11.5703125" customWidth="1"/>
    <col min="6" max="8" width="12.42578125" customWidth="1"/>
    <col min="9" max="9" width="9" customWidth="1"/>
    <col min="10" max="11" width="10.140625" customWidth="1"/>
    <col min="12" max="14" width="11" customWidth="1"/>
    <col min="15" max="15" width="8.42578125" style="11" customWidth="1"/>
    <col min="16" max="17" width="11.28515625" customWidth="1"/>
    <col min="18" max="20" width="12.140625" customWidth="1"/>
  </cols>
  <sheetData>
    <row r="1" spans="1:21">
      <c r="A1" t="s">
        <v>0</v>
      </c>
      <c r="B1" t="s">
        <v>1</v>
      </c>
      <c r="C1" s="11" t="s">
        <v>2</v>
      </c>
      <c r="D1" t="s">
        <v>3</v>
      </c>
      <c r="E1" t="s">
        <v>4</v>
      </c>
      <c r="F1" t="s">
        <v>5</v>
      </c>
      <c r="G1" t="s">
        <v>6</v>
      </c>
      <c r="H1" t="s">
        <v>7</v>
      </c>
      <c r="I1" t="s">
        <v>8</v>
      </c>
      <c r="J1" t="s">
        <v>9</v>
      </c>
      <c r="K1" t="s">
        <v>10</v>
      </c>
      <c r="L1" t="s">
        <v>11</v>
      </c>
      <c r="M1" t="s">
        <v>12</v>
      </c>
      <c r="N1" t="s">
        <v>13</v>
      </c>
      <c r="O1" s="11" t="s">
        <v>14</v>
      </c>
      <c r="P1" t="s">
        <v>15</v>
      </c>
      <c r="Q1" t="s">
        <v>16</v>
      </c>
      <c r="R1" t="s">
        <v>17</v>
      </c>
      <c r="S1" t="s">
        <v>18</v>
      </c>
      <c r="T1" t="s">
        <v>19</v>
      </c>
      <c r="U1" s="3" t="s">
        <v>98</v>
      </c>
    </row>
    <row r="2" spans="1:21">
      <c r="A2" t="s">
        <v>20</v>
      </c>
      <c r="B2">
        <v>1</v>
      </c>
      <c r="C2" s="12">
        <v>9.3579980000000003</v>
      </c>
      <c r="D2">
        <v>9.3579980000000003</v>
      </c>
      <c r="E2">
        <v>0</v>
      </c>
      <c r="F2">
        <v>9.3579980000000003</v>
      </c>
      <c r="G2">
        <v>0</v>
      </c>
      <c r="H2">
        <v>0</v>
      </c>
      <c r="I2">
        <v>763.23329999999999</v>
      </c>
      <c r="J2">
        <v>763.23329999999999</v>
      </c>
      <c r="K2">
        <v>0</v>
      </c>
      <c r="L2">
        <v>763.23329999999999</v>
      </c>
      <c r="M2">
        <v>0</v>
      </c>
      <c r="N2">
        <v>0</v>
      </c>
      <c r="O2" s="11">
        <v>872</v>
      </c>
      <c r="P2">
        <v>872</v>
      </c>
      <c r="Q2">
        <v>0</v>
      </c>
      <c r="R2">
        <v>872</v>
      </c>
      <c r="S2">
        <v>0</v>
      </c>
      <c r="T2">
        <v>0</v>
      </c>
      <c r="U2">
        <f>O2/C2</f>
        <v>93.182323826100415</v>
      </c>
    </row>
    <row r="3" spans="1:21">
      <c r="A3" t="s">
        <v>21</v>
      </c>
      <c r="B3">
        <v>2</v>
      </c>
      <c r="C3" s="12">
        <v>43.507069999999999</v>
      </c>
      <c r="D3">
        <v>43.507069999999999</v>
      </c>
      <c r="E3">
        <v>0</v>
      </c>
      <c r="F3">
        <v>42.976059999999997</v>
      </c>
      <c r="G3">
        <v>0.53101189999999998</v>
      </c>
      <c r="H3">
        <v>0</v>
      </c>
      <c r="I3">
        <v>10721.6</v>
      </c>
      <c r="J3">
        <v>10721.6</v>
      </c>
      <c r="K3">
        <v>0</v>
      </c>
      <c r="L3">
        <v>10643.35</v>
      </c>
      <c r="M3">
        <v>78.25</v>
      </c>
      <c r="N3">
        <v>0</v>
      </c>
      <c r="O3" s="11">
        <v>1712</v>
      </c>
      <c r="P3">
        <v>1712</v>
      </c>
      <c r="Q3">
        <v>0</v>
      </c>
      <c r="R3">
        <v>1712</v>
      </c>
      <c r="S3">
        <v>0</v>
      </c>
      <c r="T3">
        <v>0</v>
      </c>
      <c r="U3">
        <f t="shared" ref="U3:U51" si="0">O3/C3</f>
        <v>39.34992634530434</v>
      </c>
    </row>
    <row r="4" spans="1:21">
      <c r="A4" t="s">
        <v>22</v>
      </c>
      <c r="B4">
        <v>3</v>
      </c>
      <c r="C4" s="12">
        <v>37.334060000000001</v>
      </c>
      <c r="D4">
        <v>37.334060000000001</v>
      </c>
      <c r="E4">
        <v>0</v>
      </c>
      <c r="F4">
        <v>36.361260000000001</v>
      </c>
      <c r="G4">
        <v>0.97279649999999995</v>
      </c>
      <c r="H4">
        <v>0</v>
      </c>
      <c r="I4">
        <v>17760.82</v>
      </c>
      <c r="J4">
        <v>17760.82</v>
      </c>
      <c r="K4">
        <v>0</v>
      </c>
      <c r="L4">
        <v>16800.2</v>
      </c>
      <c r="M4">
        <v>960.61659999999995</v>
      </c>
      <c r="N4">
        <v>0</v>
      </c>
      <c r="O4" s="11">
        <v>2909</v>
      </c>
      <c r="P4">
        <v>2909</v>
      </c>
      <c r="Q4">
        <v>0</v>
      </c>
      <c r="R4">
        <v>2905</v>
      </c>
      <c r="S4">
        <v>4</v>
      </c>
      <c r="T4">
        <v>0</v>
      </c>
      <c r="U4">
        <f t="shared" si="0"/>
        <v>77.918126236471466</v>
      </c>
    </row>
    <row r="5" spans="1:21">
      <c r="A5" t="s">
        <v>23</v>
      </c>
      <c r="B5">
        <v>4</v>
      </c>
      <c r="C5" s="11">
        <v>114.5669</v>
      </c>
      <c r="D5">
        <v>114.5669</v>
      </c>
      <c r="E5">
        <v>0</v>
      </c>
      <c r="F5">
        <v>111.2938</v>
      </c>
      <c r="G5">
        <v>3.273123</v>
      </c>
      <c r="H5">
        <v>0</v>
      </c>
      <c r="I5">
        <v>50865.15</v>
      </c>
      <c r="J5">
        <v>50865.15</v>
      </c>
      <c r="K5">
        <v>0</v>
      </c>
      <c r="L5">
        <v>49875.18</v>
      </c>
      <c r="M5">
        <v>989.96669999999995</v>
      </c>
      <c r="N5">
        <v>0</v>
      </c>
      <c r="O5" s="11">
        <v>8711</v>
      </c>
      <c r="P5">
        <v>8711</v>
      </c>
      <c r="Q5">
        <v>0</v>
      </c>
      <c r="R5">
        <v>8178</v>
      </c>
      <c r="S5">
        <v>533</v>
      </c>
      <c r="T5">
        <v>0</v>
      </c>
      <c r="U5">
        <f t="shared" si="0"/>
        <v>76.034177410753017</v>
      </c>
    </row>
    <row r="6" spans="1:21">
      <c r="A6" t="s">
        <v>24</v>
      </c>
      <c r="B6">
        <v>5</v>
      </c>
      <c r="C6" s="11">
        <v>313.5147</v>
      </c>
      <c r="D6">
        <v>313.5147</v>
      </c>
      <c r="E6">
        <v>0</v>
      </c>
      <c r="F6">
        <v>311.67140000000001</v>
      </c>
      <c r="G6">
        <v>1.8433079999999999</v>
      </c>
      <c r="H6">
        <v>0</v>
      </c>
      <c r="I6">
        <v>99105.27</v>
      </c>
      <c r="J6">
        <v>99105.27</v>
      </c>
      <c r="K6">
        <v>0</v>
      </c>
      <c r="L6">
        <v>98247.1</v>
      </c>
      <c r="M6">
        <v>858.16669999999999</v>
      </c>
      <c r="N6">
        <v>0</v>
      </c>
      <c r="O6" s="11">
        <v>21869</v>
      </c>
      <c r="P6">
        <v>21869</v>
      </c>
      <c r="Q6">
        <v>0</v>
      </c>
      <c r="R6">
        <v>21504</v>
      </c>
      <c r="S6">
        <v>364</v>
      </c>
      <c r="T6">
        <v>0</v>
      </c>
      <c r="U6">
        <f t="shared" si="0"/>
        <v>69.754304981552693</v>
      </c>
    </row>
    <row r="7" spans="1:21">
      <c r="A7" t="s">
        <v>25</v>
      </c>
      <c r="B7">
        <v>6</v>
      </c>
      <c r="C7" s="11">
        <v>364.88249999999999</v>
      </c>
      <c r="D7">
        <v>364.88249999999999</v>
      </c>
      <c r="E7">
        <v>0</v>
      </c>
      <c r="F7">
        <v>363.09359999999998</v>
      </c>
      <c r="G7">
        <v>1.6235040000000001</v>
      </c>
      <c r="H7">
        <v>0</v>
      </c>
      <c r="I7">
        <v>150098</v>
      </c>
      <c r="J7">
        <v>150098</v>
      </c>
      <c r="K7">
        <v>0</v>
      </c>
      <c r="L7">
        <v>148076.79999999999</v>
      </c>
      <c r="M7">
        <v>1982.65</v>
      </c>
      <c r="N7">
        <v>0</v>
      </c>
      <c r="O7" s="11">
        <v>17270</v>
      </c>
      <c r="P7">
        <v>17270</v>
      </c>
      <c r="Q7">
        <v>0</v>
      </c>
      <c r="R7">
        <v>17094</v>
      </c>
      <c r="S7">
        <v>173</v>
      </c>
      <c r="T7">
        <v>0</v>
      </c>
      <c r="U7">
        <f t="shared" si="0"/>
        <v>47.330304961186137</v>
      </c>
    </row>
    <row r="8" spans="1:21">
      <c r="A8" t="s">
        <v>26</v>
      </c>
      <c r="B8">
        <v>7</v>
      </c>
      <c r="C8" s="11">
        <v>680.99890000000005</v>
      </c>
      <c r="D8">
        <v>680.99890000000005</v>
      </c>
      <c r="E8">
        <v>0</v>
      </c>
      <c r="F8">
        <v>675.24480000000005</v>
      </c>
      <c r="G8">
        <v>4.9401529999999996</v>
      </c>
      <c r="H8">
        <v>0</v>
      </c>
      <c r="I8">
        <v>189258.4</v>
      </c>
      <c r="J8">
        <v>189258.4</v>
      </c>
      <c r="K8">
        <v>0</v>
      </c>
      <c r="L8">
        <v>181344.1</v>
      </c>
      <c r="M8">
        <v>7548.183</v>
      </c>
      <c r="N8">
        <v>0</v>
      </c>
      <c r="O8" s="11">
        <v>31630</v>
      </c>
      <c r="P8">
        <v>31630</v>
      </c>
      <c r="Q8">
        <v>0</v>
      </c>
      <c r="R8">
        <v>31349</v>
      </c>
      <c r="S8">
        <v>240</v>
      </c>
      <c r="T8">
        <v>0</v>
      </c>
      <c r="U8">
        <f t="shared" si="0"/>
        <v>46.446477373164626</v>
      </c>
    </row>
    <row r="9" spans="1:21">
      <c r="A9" t="s">
        <v>27</v>
      </c>
      <c r="B9">
        <v>8</v>
      </c>
      <c r="C9" s="11">
        <v>1011.625</v>
      </c>
      <c r="D9">
        <v>1011.625</v>
      </c>
      <c r="E9">
        <v>0</v>
      </c>
      <c r="F9">
        <v>1001.496</v>
      </c>
      <c r="G9">
        <v>8.9423279999999998</v>
      </c>
      <c r="H9">
        <v>0</v>
      </c>
      <c r="I9">
        <v>222041.5</v>
      </c>
      <c r="J9">
        <v>222041.5</v>
      </c>
      <c r="K9">
        <v>0</v>
      </c>
      <c r="L9">
        <v>215393.1</v>
      </c>
      <c r="M9">
        <v>6299.7830000000004</v>
      </c>
      <c r="N9">
        <v>0</v>
      </c>
      <c r="O9" s="11">
        <v>41397</v>
      </c>
      <c r="P9">
        <v>41397</v>
      </c>
      <c r="Q9">
        <v>0</v>
      </c>
      <c r="R9">
        <v>40072</v>
      </c>
      <c r="S9">
        <v>1110</v>
      </c>
      <c r="T9">
        <v>0</v>
      </c>
      <c r="U9">
        <f t="shared" si="0"/>
        <v>40.921290003706908</v>
      </c>
    </row>
    <row r="10" spans="1:21">
      <c r="A10" t="s">
        <v>28</v>
      </c>
      <c r="B10">
        <v>9</v>
      </c>
      <c r="C10" s="11">
        <v>1129.2829999999999</v>
      </c>
      <c r="D10">
        <v>1129.2829999999999</v>
      </c>
      <c r="E10">
        <v>0</v>
      </c>
      <c r="F10">
        <v>1127.5509999999999</v>
      </c>
      <c r="G10">
        <v>1.6953210000000001</v>
      </c>
      <c r="H10">
        <v>0</v>
      </c>
      <c r="I10">
        <v>207392.4</v>
      </c>
      <c r="J10">
        <v>207392.4</v>
      </c>
      <c r="K10">
        <v>0</v>
      </c>
      <c r="L10">
        <v>204945.7</v>
      </c>
      <c r="M10">
        <v>2120.4</v>
      </c>
      <c r="N10">
        <v>0</v>
      </c>
      <c r="O10" s="11">
        <v>33990</v>
      </c>
      <c r="P10">
        <v>33990</v>
      </c>
      <c r="Q10">
        <v>0</v>
      </c>
      <c r="R10">
        <v>33375</v>
      </c>
      <c r="S10">
        <v>363</v>
      </c>
      <c r="T10">
        <v>0</v>
      </c>
      <c r="U10">
        <f t="shared" si="0"/>
        <v>30.098744070352605</v>
      </c>
    </row>
    <row r="11" spans="1:21">
      <c r="A11" t="s">
        <v>29</v>
      </c>
      <c r="B11">
        <v>10</v>
      </c>
      <c r="C11" s="11">
        <v>1388.0540000000001</v>
      </c>
      <c r="D11">
        <v>1388.0540000000001</v>
      </c>
      <c r="E11">
        <v>0</v>
      </c>
      <c r="F11">
        <v>1387.16</v>
      </c>
      <c r="G11">
        <v>0.85745380000000004</v>
      </c>
      <c r="H11">
        <v>0</v>
      </c>
      <c r="I11">
        <v>197875.9</v>
      </c>
      <c r="J11">
        <v>197875.9</v>
      </c>
      <c r="K11">
        <v>0</v>
      </c>
      <c r="L11">
        <v>195843.3</v>
      </c>
      <c r="M11">
        <v>1667.617</v>
      </c>
      <c r="N11">
        <v>0</v>
      </c>
      <c r="O11" s="11">
        <v>36880</v>
      </c>
      <c r="P11">
        <v>36880</v>
      </c>
      <c r="Q11">
        <v>0</v>
      </c>
      <c r="R11">
        <v>36816</v>
      </c>
      <c r="S11">
        <v>60</v>
      </c>
      <c r="T11">
        <v>0</v>
      </c>
      <c r="U11">
        <f t="shared" si="0"/>
        <v>26.569571500820572</v>
      </c>
    </row>
    <row r="12" spans="1:21">
      <c r="A12" t="s">
        <v>30</v>
      </c>
      <c r="B12">
        <v>11</v>
      </c>
      <c r="C12" s="11">
        <v>2061.6210000000001</v>
      </c>
      <c r="D12">
        <v>1319.489</v>
      </c>
      <c r="E12">
        <v>742.13279999999997</v>
      </c>
      <c r="F12">
        <v>2058.2930000000001</v>
      </c>
      <c r="G12">
        <v>1.057671</v>
      </c>
      <c r="H12">
        <v>2.2524479999999998</v>
      </c>
      <c r="I12">
        <v>268867.7</v>
      </c>
      <c r="J12">
        <v>180310.1</v>
      </c>
      <c r="K12">
        <v>88557.62</v>
      </c>
      <c r="L12">
        <v>267653.40000000002</v>
      </c>
      <c r="M12">
        <v>615.31669999999997</v>
      </c>
      <c r="N12">
        <v>310.81670000000003</v>
      </c>
      <c r="O12" s="11">
        <v>59146</v>
      </c>
      <c r="P12">
        <v>42018</v>
      </c>
      <c r="Q12">
        <v>17128</v>
      </c>
      <c r="R12">
        <v>58920</v>
      </c>
      <c r="S12">
        <v>68</v>
      </c>
      <c r="T12">
        <v>158</v>
      </c>
      <c r="U12">
        <f t="shared" si="0"/>
        <v>28.689075247099247</v>
      </c>
    </row>
    <row r="13" spans="1:21">
      <c r="A13" t="s">
        <v>31</v>
      </c>
      <c r="B13">
        <v>12</v>
      </c>
      <c r="C13" s="11">
        <v>2483.5970000000002</v>
      </c>
      <c r="D13">
        <v>1412.0229999999999</v>
      </c>
      <c r="E13">
        <v>1071.575</v>
      </c>
      <c r="F13">
        <v>2481.3989999999999</v>
      </c>
      <c r="G13">
        <v>0</v>
      </c>
      <c r="H13">
        <v>2.1980409999999999</v>
      </c>
      <c r="I13">
        <v>272577.59999999998</v>
      </c>
      <c r="J13">
        <v>163406.20000000001</v>
      </c>
      <c r="K13">
        <v>109171.4</v>
      </c>
      <c r="L13">
        <v>271631.7</v>
      </c>
      <c r="M13">
        <v>0</v>
      </c>
      <c r="N13">
        <v>945.9</v>
      </c>
      <c r="O13" s="11">
        <v>60579</v>
      </c>
      <c r="P13">
        <v>38038</v>
      </c>
      <c r="Q13">
        <v>22541</v>
      </c>
      <c r="R13">
        <v>60311</v>
      </c>
      <c r="S13">
        <v>0</v>
      </c>
      <c r="T13">
        <v>268</v>
      </c>
      <c r="U13">
        <f t="shared" si="0"/>
        <v>24.391638417988101</v>
      </c>
    </row>
    <row r="14" spans="1:21">
      <c r="A14" t="s">
        <v>32</v>
      </c>
      <c r="B14">
        <v>13</v>
      </c>
      <c r="C14" s="11">
        <v>3083.7750000000001</v>
      </c>
      <c r="D14">
        <v>1605.3530000000001</v>
      </c>
      <c r="E14">
        <v>1478.422</v>
      </c>
      <c r="F14">
        <v>3082.0509999999999</v>
      </c>
      <c r="G14">
        <v>0</v>
      </c>
      <c r="H14">
        <v>1.7236130000000001</v>
      </c>
      <c r="I14">
        <v>219783.2</v>
      </c>
      <c r="J14">
        <v>119398.8</v>
      </c>
      <c r="K14">
        <v>100384.4</v>
      </c>
      <c r="L14">
        <v>218489.3</v>
      </c>
      <c r="M14">
        <v>0</v>
      </c>
      <c r="N14">
        <v>1293.9000000000001</v>
      </c>
      <c r="O14" s="11">
        <v>55588</v>
      </c>
      <c r="P14">
        <v>29054</v>
      </c>
      <c r="Q14">
        <v>26534</v>
      </c>
      <c r="R14">
        <v>55437</v>
      </c>
      <c r="S14">
        <v>0</v>
      </c>
      <c r="T14">
        <v>151</v>
      </c>
      <c r="U14">
        <f t="shared" si="0"/>
        <v>18.025958443790483</v>
      </c>
    </row>
    <row r="15" spans="1:21">
      <c r="A15" t="s">
        <v>33</v>
      </c>
      <c r="B15">
        <v>14</v>
      </c>
      <c r="C15" s="11">
        <v>2844.5729999999999</v>
      </c>
      <c r="D15">
        <v>1716.9849999999999</v>
      </c>
      <c r="E15">
        <v>1127.5889999999999</v>
      </c>
      <c r="F15">
        <v>2844.0030000000002</v>
      </c>
      <c r="G15">
        <v>7.8345999999999999E-2</v>
      </c>
      <c r="H15">
        <v>0.49183900000000003</v>
      </c>
      <c r="I15">
        <v>208443.6</v>
      </c>
      <c r="J15">
        <v>127430</v>
      </c>
      <c r="K15">
        <v>81013.55</v>
      </c>
      <c r="L15">
        <v>208110.1</v>
      </c>
      <c r="M15">
        <v>6.3666669999999996</v>
      </c>
      <c r="N15">
        <v>327.13330000000002</v>
      </c>
      <c r="O15" s="11">
        <v>44562</v>
      </c>
      <c r="P15">
        <v>27465</v>
      </c>
      <c r="Q15">
        <v>17097</v>
      </c>
      <c r="R15">
        <v>44512</v>
      </c>
      <c r="S15">
        <v>5</v>
      </c>
      <c r="T15">
        <v>45</v>
      </c>
      <c r="U15">
        <f t="shared" si="0"/>
        <v>15.665620112403515</v>
      </c>
    </row>
    <row r="16" spans="1:21">
      <c r="A16" t="s">
        <v>34</v>
      </c>
      <c r="B16">
        <v>15</v>
      </c>
      <c r="C16" s="11">
        <v>2941.857</v>
      </c>
      <c r="D16">
        <v>1512.8009999999999</v>
      </c>
      <c r="E16">
        <v>1429.057</v>
      </c>
      <c r="F16">
        <v>2940.65</v>
      </c>
      <c r="G16">
        <v>0.27421109999999999</v>
      </c>
      <c r="H16">
        <v>0.93362350000000005</v>
      </c>
      <c r="I16">
        <v>220819.7</v>
      </c>
      <c r="J16">
        <v>134327.20000000001</v>
      </c>
      <c r="K16">
        <v>86492.55</v>
      </c>
      <c r="L16">
        <v>215986.8</v>
      </c>
      <c r="M16">
        <v>17.25</v>
      </c>
      <c r="N16">
        <v>4815.6329999999998</v>
      </c>
      <c r="O16" s="11">
        <v>47479</v>
      </c>
      <c r="P16">
        <v>27048</v>
      </c>
      <c r="Q16">
        <v>20431</v>
      </c>
      <c r="R16">
        <v>47388</v>
      </c>
      <c r="S16">
        <v>62</v>
      </c>
      <c r="T16">
        <v>25</v>
      </c>
      <c r="U16">
        <f t="shared" si="0"/>
        <v>16.139125729088803</v>
      </c>
    </row>
    <row r="17" spans="1:21">
      <c r="A17" t="s">
        <v>35</v>
      </c>
      <c r="B17">
        <v>16</v>
      </c>
      <c r="C17" s="11">
        <v>3457.8139999999999</v>
      </c>
      <c r="D17">
        <v>1757.5160000000001</v>
      </c>
      <c r="E17">
        <v>1700.298</v>
      </c>
      <c r="F17">
        <v>3445.18</v>
      </c>
      <c r="G17">
        <v>7.7247009999999996</v>
      </c>
      <c r="H17">
        <v>4.9096849999999996</v>
      </c>
      <c r="I17">
        <v>172575.8</v>
      </c>
      <c r="J17">
        <v>93914.53</v>
      </c>
      <c r="K17">
        <v>78661.279999999999</v>
      </c>
      <c r="L17">
        <v>164576.70000000001</v>
      </c>
      <c r="M17">
        <v>2144.4830000000002</v>
      </c>
      <c r="N17">
        <v>5854.683</v>
      </c>
      <c r="O17" s="11">
        <v>55656</v>
      </c>
      <c r="P17">
        <v>31488</v>
      </c>
      <c r="Q17">
        <v>24168</v>
      </c>
      <c r="R17">
        <v>54627</v>
      </c>
      <c r="S17">
        <v>449</v>
      </c>
      <c r="T17">
        <v>576</v>
      </c>
      <c r="U17">
        <f t="shared" si="0"/>
        <v>16.095718277501334</v>
      </c>
    </row>
    <row r="18" spans="1:21">
      <c r="A18" t="s">
        <v>36</v>
      </c>
      <c r="B18">
        <v>17</v>
      </c>
      <c r="C18" s="11">
        <v>2102.348</v>
      </c>
      <c r="D18">
        <v>1071.777</v>
      </c>
      <c r="E18">
        <v>1030.5709999999999</v>
      </c>
      <c r="F18">
        <v>2098.864</v>
      </c>
      <c r="G18">
        <v>3.4842219999999999</v>
      </c>
      <c r="H18">
        <v>0</v>
      </c>
      <c r="I18">
        <v>100054.8</v>
      </c>
      <c r="J18">
        <v>58383.040000000001</v>
      </c>
      <c r="K18">
        <v>41671.800000000003</v>
      </c>
      <c r="L18">
        <v>99432.3</v>
      </c>
      <c r="M18">
        <v>622.53330000000005</v>
      </c>
      <c r="N18">
        <v>0</v>
      </c>
      <c r="O18" s="11">
        <v>29375</v>
      </c>
      <c r="P18">
        <v>16236</v>
      </c>
      <c r="Q18">
        <v>13139</v>
      </c>
      <c r="R18">
        <v>29028</v>
      </c>
      <c r="S18">
        <v>316</v>
      </c>
      <c r="T18">
        <v>31</v>
      </c>
      <c r="U18">
        <f t="shared" si="0"/>
        <v>13.972472682924046</v>
      </c>
    </row>
    <row r="19" spans="1:21">
      <c r="A19" t="s">
        <v>37</v>
      </c>
      <c r="B19">
        <v>18</v>
      </c>
      <c r="C19" s="11">
        <v>3970.0390000000002</v>
      </c>
      <c r="D19">
        <v>1917.7</v>
      </c>
      <c r="E19">
        <v>2052.34</v>
      </c>
      <c r="F19">
        <v>3950.607</v>
      </c>
      <c r="G19">
        <v>18.682259999999999</v>
      </c>
      <c r="H19">
        <v>0.4232862</v>
      </c>
      <c r="I19">
        <v>334645.59999999998</v>
      </c>
      <c r="J19">
        <v>191243.8</v>
      </c>
      <c r="K19">
        <v>143401.79999999999</v>
      </c>
      <c r="L19">
        <v>326267.90000000002</v>
      </c>
      <c r="M19">
        <v>6763.95</v>
      </c>
      <c r="N19">
        <v>1603.183</v>
      </c>
      <c r="O19" s="11">
        <v>51363</v>
      </c>
      <c r="P19">
        <v>26489</v>
      </c>
      <c r="Q19">
        <v>24874</v>
      </c>
      <c r="R19">
        <v>49808</v>
      </c>
      <c r="S19">
        <v>1379</v>
      </c>
      <c r="T19">
        <v>139</v>
      </c>
      <c r="U19">
        <f t="shared" si="0"/>
        <v>12.937656279950902</v>
      </c>
    </row>
    <row r="20" spans="1:21">
      <c r="A20" t="s">
        <v>38</v>
      </c>
      <c r="B20">
        <v>19</v>
      </c>
      <c r="C20" s="11">
        <v>3518.4029999999998</v>
      </c>
      <c r="D20">
        <v>1832.9290000000001</v>
      </c>
      <c r="E20">
        <v>1685.473</v>
      </c>
      <c r="F20">
        <v>3498.9450000000002</v>
      </c>
      <c r="G20">
        <v>15.62786</v>
      </c>
      <c r="H20">
        <v>3.2557130000000001</v>
      </c>
      <c r="I20">
        <v>241368.9</v>
      </c>
      <c r="J20">
        <v>145493</v>
      </c>
      <c r="K20">
        <v>95875.93</v>
      </c>
      <c r="L20">
        <v>228492.9</v>
      </c>
      <c r="M20">
        <v>7200.8829999999998</v>
      </c>
      <c r="N20">
        <v>5500.9830000000002</v>
      </c>
      <c r="O20" s="11">
        <v>44258</v>
      </c>
      <c r="P20">
        <v>23714</v>
      </c>
      <c r="Q20">
        <v>20544</v>
      </c>
      <c r="R20">
        <v>42644</v>
      </c>
      <c r="S20">
        <v>1020</v>
      </c>
      <c r="T20">
        <v>394</v>
      </c>
      <c r="U20">
        <f t="shared" si="0"/>
        <v>12.579002462196629</v>
      </c>
    </row>
    <row r="21" spans="1:21">
      <c r="A21" t="s">
        <v>39</v>
      </c>
      <c r="B21">
        <v>20</v>
      </c>
      <c r="C21" s="11">
        <v>3896.8539999999998</v>
      </c>
      <c r="D21">
        <v>2032.8520000000001</v>
      </c>
      <c r="E21">
        <v>1864.002</v>
      </c>
      <c r="F21">
        <v>3875.46</v>
      </c>
      <c r="G21">
        <v>13.62894</v>
      </c>
      <c r="H21">
        <v>6.7442869999999999</v>
      </c>
      <c r="I21">
        <v>250162.3</v>
      </c>
      <c r="J21">
        <v>142331.20000000001</v>
      </c>
      <c r="K21">
        <v>107831.1</v>
      </c>
      <c r="L21">
        <v>235443.7</v>
      </c>
      <c r="M21">
        <v>5781.75</v>
      </c>
      <c r="N21">
        <v>8691.2669999999998</v>
      </c>
      <c r="O21" s="11">
        <v>51107</v>
      </c>
      <c r="P21">
        <v>27787</v>
      </c>
      <c r="Q21">
        <v>23320</v>
      </c>
      <c r="R21">
        <v>49576</v>
      </c>
      <c r="S21">
        <v>723</v>
      </c>
      <c r="T21">
        <v>675</v>
      </c>
      <c r="U21">
        <f t="shared" si="0"/>
        <v>13.114938357967736</v>
      </c>
    </row>
    <row r="22" spans="1:21">
      <c r="A22" t="s">
        <v>40</v>
      </c>
      <c r="B22">
        <v>21</v>
      </c>
      <c r="C22" s="11">
        <v>3816.8380000000002</v>
      </c>
      <c r="D22">
        <v>1993.086</v>
      </c>
      <c r="E22">
        <v>1823.752</v>
      </c>
      <c r="F22">
        <v>3684.4079999999999</v>
      </c>
      <c r="G22">
        <v>124.2807</v>
      </c>
      <c r="H22">
        <v>4.4613709999999998</v>
      </c>
      <c r="I22">
        <v>272969.3</v>
      </c>
      <c r="J22">
        <v>171666.9</v>
      </c>
      <c r="K22">
        <v>101302.39999999999</v>
      </c>
      <c r="L22">
        <v>251512.8</v>
      </c>
      <c r="M22">
        <v>9796.7000000000007</v>
      </c>
      <c r="N22">
        <v>10100.73</v>
      </c>
      <c r="O22" s="11">
        <v>49495</v>
      </c>
      <c r="P22">
        <v>25505</v>
      </c>
      <c r="Q22">
        <v>23990</v>
      </c>
      <c r="R22">
        <v>44823</v>
      </c>
      <c r="S22">
        <v>3900</v>
      </c>
      <c r="T22">
        <v>468</v>
      </c>
      <c r="U22">
        <f t="shared" si="0"/>
        <v>12.967540147106059</v>
      </c>
    </row>
    <row r="23" spans="1:21">
      <c r="A23" t="s">
        <v>41</v>
      </c>
      <c r="B23">
        <v>22</v>
      </c>
      <c r="C23" s="11">
        <v>2754.125</v>
      </c>
      <c r="D23">
        <v>1404.854</v>
      </c>
      <c r="E23">
        <v>1349.271</v>
      </c>
      <c r="F23">
        <v>2392.8989999999999</v>
      </c>
      <c r="G23">
        <v>357.0958</v>
      </c>
      <c r="H23">
        <v>1.351469</v>
      </c>
      <c r="I23">
        <v>397169.8</v>
      </c>
      <c r="J23">
        <v>240553.2</v>
      </c>
      <c r="K23">
        <v>156616.70000000001</v>
      </c>
      <c r="L23">
        <v>359123.8</v>
      </c>
      <c r="M23">
        <v>35321.79</v>
      </c>
      <c r="N23">
        <v>953.25</v>
      </c>
      <c r="O23" s="11">
        <v>34712</v>
      </c>
      <c r="P23">
        <v>16830</v>
      </c>
      <c r="Q23">
        <v>17882</v>
      </c>
      <c r="R23">
        <v>27050</v>
      </c>
      <c r="S23">
        <v>7330</v>
      </c>
      <c r="T23">
        <v>159</v>
      </c>
      <c r="U23">
        <f t="shared" si="0"/>
        <v>12.603639994553625</v>
      </c>
    </row>
    <row r="24" spans="1:21">
      <c r="A24" t="s">
        <v>42</v>
      </c>
      <c r="B24">
        <v>23</v>
      </c>
      <c r="C24" s="11">
        <v>3689.0340000000001</v>
      </c>
      <c r="D24">
        <v>1910.01</v>
      </c>
      <c r="E24">
        <v>1779.0239999999999</v>
      </c>
      <c r="F24">
        <v>2718.3760000000002</v>
      </c>
      <c r="G24">
        <v>967.63220000000001</v>
      </c>
      <c r="H24">
        <v>0.54733410000000005</v>
      </c>
      <c r="I24">
        <v>240573.7</v>
      </c>
      <c r="J24">
        <v>136583.20000000001</v>
      </c>
      <c r="K24">
        <v>103990.5</v>
      </c>
      <c r="L24">
        <v>175802.8</v>
      </c>
      <c r="M24">
        <v>60450.879999999997</v>
      </c>
      <c r="N24">
        <v>1875.617</v>
      </c>
      <c r="O24" s="11">
        <v>54173</v>
      </c>
      <c r="P24">
        <v>31466</v>
      </c>
      <c r="Q24">
        <v>22707</v>
      </c>
      <c r="R24">
        <v>35579</v>
      </c>
      <c r="S24">
        <v>18400</v>
      </c>
      <c r="T24">
        <v>53</v>
      </c>
      <c r="U24">
        <f t="shared" si="0"/>
        <v>14.684874143203885</v>
      </c>
    </row>
    <row r="25" spans="1:21">
      <c r="A25" t="s">
        <v>43</v>
      </c>
      <c r="B25">
        <v>24</v>
      </c>
      <c r="C25" s="11">
        <v>3139.4549999999999</v>
      </c>
      <c r="D25">
        <v>1629.7280000000001</v>
      </c>
      <c r="E25">
        <v>1509.7270000000001</v>
      </c>
      <c r="F25">
        <v>1910.4970000000001</v>
      </c>
      <c r="G25">
        <v>1228.847</v>
      </c>
      <c r="H25">
        <v>3.69967E-2</v>
      </c>
      <c r="I25">
        <v>235967.8</v>
      </c>
      <c r="J25">
        <v>144273.29999999999</v>
      </c>
      <c r="K25">
        <v>91694.48</v>
      </c>
      <c r="L25">
        <v>144359.4</v>
      </c>
      <c r="M25">
        <v>89245.6</v>
      </c>
      <c r="N25">
        <v>579.46669999999995</v>
      </c>
      <c r="O25" s="11">
        <v>39150</v>
      </c>
      <c r="P25">
        <v>20881</v>
      </c>
      <c r="Q25">
        <v>18269</v>
      </c>
      <c r="R25">
        <v>22696</v>
      </c>
      <c r="S25">
        <v>16429</v>
      </c>
      <c r="T25">
        <v>8</v>
      </c>
      <c r="U25">
        <f t="shared" si="0"/>
        <v>12.470317300295752</v>
      </c>
    </row>
    <row r="26" spans="1:21">
      <c r="A26" t="s">
        <v>44</v>
      </c>
      <c r="B26">
        <v>25</v>
      </c>
      <c r="C26" s="11">
        <v>3723.5230000000001</v>
      </c>
      <c r="D26">
        <v>1932.123</v>
      </c>
      <c r="E26">
        <v>1791.4010000000001</v>
      </c>
      <c r="F26">
        <v>1822.6379999999999</v>
      </c>
      <c r="G26">
        <v>1900.867</v>
      </c>
      <c r="H26">
        <v>0</v>
      </c>
      <c r="I26">
        <v>225522.1</v>
      </c>
      <c r="J26">
        <v>136667.9</v>
      </c>
      <c r="K26">
        <v>88854.25</v>
      </c>
      <c r="L26">
        <v>106569.5</v>
      </c>
      <c r="M26">
        <v>118121.5</v>
      </c>
      <c r="N26">
        <v>0</v>
      </c>
      <c r="O26" s="11">
        <v>45137</v>
      </c>
      <c r="P26">
        <v>24486</v>
      </c>
      <c r="Q26">
        <v>20651</v>
      </c>
      <c r="R26">
        <v>22815</v>
      </c>
      <c r="S26">
        <v>22318</v>
      </c>
      <c r="T26">
        <v>4</v>
      </c>
      <c r="U26">
        <f t="shared" si="0"/>
        <v>12.122121979641323</v>
      </c>
    </row>
    <row r="27" spans="1:21">
      <c r="A27" t="s">
        <v>45</v>
      </c>
      <c r="B27">
        <v>26</v>
      </c>
      <c r="C27" s="11">
        <v>4015.1880000000001</v>
      </c>
      <c r="D27">
        <v>2021.049</v>
      </c>
      <c r="E27">
        <v>1994.1389999999999</v>
      </c>
      <c r="F27">
        <v>1920.884</v>
      </c>
      <c r="G27">
        <v>2092.6210000000001</v>
      </c>
      <c r="H27">
        <v>1.683352</v>
      </c>
      <c r="I27">
        <v>191823.3</v>
      </c>
      <c r="J27">
        <v>112098.1</v>
      </c>
      <c r="K27">
        <v>79725.23</v>
      </c>
      <c r="L27">
        <v>97290.34</v>
      </c>
      <c r="M27">
        <v>93352.27</v>
      </c>
      <c r="N27">
        <v>1180.7170000000001</v>
      </c>
      <c r="O27" s="11">
        <v>44284</v>
      </c>
      <c r="P27">
        <v>22702</v>
      </c>
      <c r="Q27">
        <v>21582</v>
      </c>
      <c r="R27">
        <v>21884</v>
      </c>
      <c r="S27">
        <v>22212</v>
      </c>
      <c r="T27">
        <v>188</v>
      </c>
      <c r="U27">
        <f t="shared" si="0"/>
        <v>11.029122422163047</v>
      </c>
    </row>
    <row r="28" spans="1:21">
      <c r="A28" t="s">
        <v>46</v>
      </c>
      <c r="B28">
        <v>27</v>
      </c>
      <c r="C28" s="11">
        <v>3889.4180000000001</v>
      </c>
      <c r="D28">
        <v>1950.7090000000001</v>
      </c>
      <c r="E28">
        <v>1938.7080000000001</v>
      </c>
      <c r="F28">
        <v>1555.6279999999999</v>
      </c>
      <c r="G28">
        <v>2326.741</v>
      </c>
      <c r="H28">
        <v>7.0489660000000001</v>
      </c>
      <c r="I28">
        <v>233805.7</v>
      </c>
      <c r="J28">
        <v>138829.29999999999</v>
      </c>
      <c r="K28">
        <v>94976.38</v>
      </c>
      <c r="L28">
        <v>101787.2</v>
      </c>
      <c r="M28">
        <v>129863.8</v>
      </c>
      <c r="N28">
        <v>2154.7829999999999</v>
      </c>
      <c r="O28" s="11">
        <v>44151</v>
      </c>
      <c r="P28">
        <v>22674</v>
      </c>
      <c r="Q28">
        <v>21477</v>
      </c>
      <c r="R28">
        <v>18699</v>
      </c>
      <c r="S28">
        <v>24974</v>
      </c>
      <c r="T28">
        <v>478</v>
      </c>
      <c r="U28">
        <f t="shared" si="0"/>
        <v>11.351569823557149</v>
      </c>
    </row>
    <row r="29" spans="1:21">
      <c r="A29" t="s">
        <v>47</v>
      </c>
      <c r="B29">
        <v>28</v>
      </c>
      <c r="C29" s="11">
        <v>3942.924</v>
      </c>
      <c r="D29">
        <v>1878.9839999999999</v>
      </c>
      <c r="E29">
        <v>2063.94</v>
      </c>
      <c r="F29">
        <v>1469.87</v>
      </c>
      <c r="G29">
        <v>2461.9740000000002</v>
      </c>
      <c r="H29">
        <v>11.07943</v>
      </c>
      <c r="I29">
        <v>223485.3</v>
      </c>
      <c r="J29">
        <v>130739.2</v>
      </c>
      <c r="K29">
        <v>92746.05</v>
      </c>
      <c r="L29">
        <v>80695.520000000004</v>
      </c>
      <c r="M29">
        <v>138474.79999999999</v>
      </c>
      <c r="N29">
        <v>4314.95</v>
      </c>
      <c r="O29" s="11">
        <v>47695</v>
      </c>
      <c r="P29">
        <v>25037</v>
      </c>
      <c r="Q29">
        <v>22658</v>
      </c>
      <c r="R29">
        <v>18443</v>
      </c>
      <c r="S29">
        <v>28530</v>
      </c>
      <c r="T29">
        <v>722</v>
      </c>
      <c r="U29">
        <f t="shared" si="0"/>
        <v>12.096352858944275</v>
      </c>
    </row>
    <row r="30" spans="1:21">
      <c r="A30" t="s">
        <v>48</v>
      </c>
      <c r="B30">
        <v>29</v>
      </c>
      <c r="C30" s="11">
        <v>3922.913</v>
      </c>
      <c r="D30">
        <v>1939.2570000000001</v>
      </c>
      <c r="E30">
        <v>1983.6559999999999</v>
      </c>
      <c r="F30">
        <v>1395.7329999999999</v>
      </c>
      <c r="G30">
        <v>2518.4119999999998</v>
      </c>
      <c r="H30">
        <v>8.7671379999999992</v>
      </c>
      <c r="I30">
        <v>238324.7</v>
      </c>
      <c r="J30">
        <v>135511.6</v>
      </c>
      <c r="K30">
        <v>102813</v>
      </c>
      <c r="L30">
        <v>96718.59</v>
      </c>
      <c r="M30">
        <v>135880</v>
      </c>
      <c r="N30">
        <v>5726.1170000000002</v>
      </c>
      <c r="O30" s="11">
        <v>47125</v>
      </c>
      <c r="P30">
        <v>24562</v>
      </c>
      <c r="Q30">
        <v>22563</v>
      </c>
      <c r="R30">
        <v>19462</v>
      </c>
      <c r="S30">
        <v>26354</v>
      </c>
      <c r="T30">
        <v>1309</v>
      </c>
      <c r="U30">
        <f t="shared" si="0"/>
        <v>12.012756846761578</v>
      </c>
    </row>
    <row r="31" spans="1:21">
      <c r="A31" t="s">
        <v>49</v>
      </c>
      <c r="B31">
        <v>30</v>
      </c>
      <c r="C31" s="11">
        <v>4283.482</v>
      </c>
      <c r="D31">
        <v>2123.0169999999998</v>
      </c>
      <c r="E31">
        <v>2160.4650000000001</v>
      </c>
      <c r="F31">
        <v>1664.768</v>
      </c>
      <c r="G31">
        <v>2612.65</v>
      </c>
      <c r="H31">
        <v>6.0641999999999996</v>
      </c>
      <c r="I31">
        <v>254793.5</v>
      </c>
      <c r="J31">
        <v>150833.79999999999</v>
      </c>
      <c r="K31">
        <v>103959.8</v>
      </c>
      <c r="L31">
        <v>93531.66</v>
      </c>
      <c r="M31">
        <v>154969.4</v>
      </c>
      <c r="N31">
        <v>6292.4669999999996</v>
      </c>
      <c r="O31" s="11">
        <v>45552</v>
      </c>
      <c r="P31">
        <v>24810</v>
      </c>
      <c r="Q31">
        <v>20742</v>
      </c>
      <c r="R31">
        <v>17254</v>
      </c>
      <c r="S31">
        <v>27504</v>
      </c>
      <c r="T31">
        <v>794</v>
      </c>
      <c r="U31">
        <f t="shared" si="0"/>
        <v>10.634339072745023</v>
      </c>
    </row>
    <row r="32" spans="1:21">
      <c r="A32" t="s">
        <v>50</v>
      </c>
      <c r="B32">
        <v>31</v>
      </c>
      <c r="C32" s="11">
        <v>3996.3420000000001</v>
      </c>
      <c r="D32">
        <v>2028.6559999999999</v>
      </c>
      <c r="E32">
        <v>1967.6859999999999</v>
      </c>
      <c r="F32">
        <v>1769.758</v>
      </c>
      <c r="G32">
        <v>2204.0630000000001</v>
      </c>
      <c r="H32">
        <v>22.520130000000002</v>
      </c>
      <c r="I32">
        <v>259697.6</v>
      </c>
      <c r="J32">
        <v>159975.5</v>
      </c>
      <c r="K32">
        <v>99722.1</v>
      </c>
      <c r="L32">
        <v>115307.1</v>
      </c>
      <c r="M32">
        <v>137245.6</v>
      </c>
      <c r="N32">
        <v>7144.8670000000002</v>
      </c>
      <c r="O32" s="11">
        <v>45242</v>
      </c>
      <c r="P32">
        <v>22675</v>
      </c>
      <c r="Q32">
        <v>22567</v>
      </c>
      <c r="R32">
        <v>20197</v>
      </c>
      <c r="S32">
        <v>23249</v>
      </c>
      <c r="T32">
        <v>1796</v>
      </c>
      <c r="U32">
        <f t="shared" si="0"/>
        <v>11.320852919995335</v>
      </c>
    </row>
    <row r="33" spans="1:21">
      <c r="A33" t="s">
        <v>51</v>
      </c>
      <c r="B33">
        <v>32</v>
      </c>
      <c r="C33" s="11">
        <v>3742.7370000000001</v>
      </c>
      <c r="D33">
        <v>1952.289</v>
      </c>
      <c r="E33">
        <v>1790.4469999999999</v>
      </c>
      <c r="F33">
        <v>1593.1110000000001</v>
      </c>
      <c r="G33">
        <v>2108.3470000000002</v>
      </c>
      <c r="H33">
        <v>41.030470000000001</v>
      </c>
      <c r="I33">
        <v>253359.1</v>
      </c>
      <c r="J33">
        <v>140916.6</v>
      </c>
      <c r="K33">
        <v>112442.5</v>
      </c>
      <c r="L33">
        <v>108133.4</v>
      </c>
      <c r="M33">
        <v>138010.79999999999</v>
      </c>
      <c r="N33">
        <v>7186.2830000000004</v>
      </c>
      <c r="O33" s="11">
        <v>41339</v>
      </c>
      <c r="P33">
        <v>21762</v>
      </c>
      <c r="Q33">
        <v>19577</v>
      </c>
      <c r="R33">
        <v>17942</v>
      </c>
      <c r="S33">
        <v>20850</v>
      </c>
      <c r="T33">
        <v>2506</v>
      </c>
      <c r="U33">
        <f t="shared" si="0"/>
        <v>11.04512553246461</v>
      </c>
    </row>
    <row r="34" spans="1:21">
      <c r="A34" t="s">
        <v>52</v>
      </c>
      <c r="B34">
        <v>33</v>
      </c>
      <c r="C34" s="11">
        <v>3880.96</v>
      </c>
      <c r="D34">
        <v>2009.78</v>
      </c>
      <c r="E34">
        <v>1871.18</v>
      </c>
      <c r="F34">
        <v>1076.3610000000001</v>
      </c>
      <c r="G34">
        <v>2584.3240000000001</v>
      </c>
      <c r="H34">
        <v>218.78020000000001</v>
      </c>
      <c r="I34">
        <v>234845.4</v>
      </c>
      <c r="J34">
        <v>136447.1</v>
      </c>
      <c r="K34">
        <v>98398.35</v>
      </c>
      <c r="L34">
        <v>73997.72</v>
      </c>
      <c r="M34">
        <v>137848.6</v>
      </c>
      <c r="N34">
        <v>22528.55</v>
      </c>
      <c r="O34" s="11">
        <v>43907</v>
      </c>
      <c r="P34">
        <v>22864</v>
      </c>
      <c r="Q34">
        <v>21043</v>
      </c>
      <c r="R34">
        <v>12829</v>
      </c>
      <c r="S34">
        <v>22556</v>
      </c>
      <c r="T34">
        <v>8465</v>
      </c>
      <c r="U34">
        <f t="shared" si="0"/>
        <v>11.31343791226913</v>
      </c>
    </row>
    <row r="35" spans="1:21">
      <c r="A35" t="s">
        <v>53</v>
      </c>
      <c r="B35">
        <v>34</v>
      </c>
      <c r="C35" s="11">
        <v>3540.2130000000002</v>
      </c>
      <c r="D35">
        <v>1898.33</v>
      </c>
      <c r="E35">
        <v>1641.884</v>
      </c>
      <c r="F35">
        <v>726.16430000000003</v>
      </c>
      <c r="G35">
        <v>2289.3829999999998</v>
      </c>
      <c r="H35">
        <v>524.64750000000004</v>
      </c>
      <c r="I35">
        <v>268263.8</v>
      </c>
      <c r="J35">
        <v>159113.1</v>
      </c>
      <c r="K35">
        <v>109150.7</v>
      </c>
      <c r="L35">
        <v>59818.07</v>
      </c>
      <c r="M35">
        <v>159539.5</v>
      </c>
      <c r="N35">
        <v>48783.199999999997</v>
      </c>
      <c r="O35" s="11">
        <v>48043</v>
      </c>
      <c r="P35">
        <v>25569</v>
      </c>
      <c r="Q35">
        <v>22474</v>
      </c>
      <c r="R35">
        <v>10389</v>
      </c>
      <c r="S35">
        <v>20249</v>
      </c>
      <c r="T35">
        <v>17401</v>
      </c>
      <c r="U35">
        <f t="shared" si="0"/>
        <v>13.570652387299859</v>
      </c>
    </row>
    <row r="36" spans="1:21">
      <c r="A36" t="s">
        <v>54</v>
      </c>
      <c r="B36">
        <v>35</v>
      </c>
      <c r="C36" s="11">
        <v>2978.35</v>
      </c>
      <c r="D36">
        <v>1471.777</v>
      </c>
      <c r="E36">
        <v>1506.5730000000001</v>
      </c>
      <c r="F36">
        <v>497.40699999999998</v>
      </c>
      <c r="G36">
        <v>1813.6559999999999</v>
      </c>
      <c r="H36">
        <v>661.76610000000005</v>
      </c>
      <c r="I36">
        <v>218521</v>
      </c>
      <c r="J36">
        <v>118429.5</v>
      </c>
      <c r="K36">
        <v>100091.5</v>
      </c>
      <c r="L36">
        <v>38807</v>
      </c>
      <c r="M36">
        <v>113545.2</v>
      </c>
      <c r="N36">
        <v>65782.59</v>
      </c>
      <c r="O36" s="11">
        <v>40930</v>
      </c>
      <c r="P36">
        <v>21910</v>
      </c>
      <c r="Q36">
        <v>19020</v>
      </c>
      <c r="R36">
        <v>6888</v>
      </c>
      <c r="S36">
        <v>15768</v>
      </c>
      <c r="T36">
        <v>18103</v>
      </c>
      <c r="U36">
        <f t="shared" si="0"/>
        <v>13.742508435878927</v>
      </c>
    </row>
    <row r="37" spans="1:21">
      <c r="A37" t="s">
        <v>55</v>
      </c>
      <c r="B37">
        <v>36</v>
      </c>
      <c r="C37" s="11">
        <v>3128.5509999999999</v>
      </c>
      <c r="D37">
        <v>1488.1279999999999</v>
      </c>
      <c r="E37">
        <v>1640.422</v>
      </c>
      <c r="F37">
        <v>688.20780000000002</v>
      </c>
      <c r="G37">
        <v>1841.2850000000001</v>
      </c>
      <c r="H37">
        <v>595.88459999999998</v>
      </c>
      <c r="I37">
        <v>264085.40000000002</v>
      </c>
      <c r="J37">
        <v>157268.20000000001</v>
      </c>
      <c r="K37">
        <v>106817.3</v>
      </c>
      <c r="L37">
        <v>64712.959999999999</v>
      </c>
      <c r="M37">
        <v>139154.29999999999</v>
      </c>
      <c r="N37">
        <v>59894.73</v>
      </c>
      <c r="O37" s="11">
        <v>41052</v>
      </c>
      <c r="P37">
        <v>21069</v>
      </c>
      <c r="Q37">
        <v>19983</v>
      </c>
      <c r="R37">
        <v>9611</v>
      </c>
      <c r="S37">
        <v>16420</v>
      </c>
      <c r="T37">
        <v>14874</v>
      </c>
      <c r="U37">
        <f t="shared" si="0"/>
        <v>13.121729516316019</v>
      </c>
    </row>
    <row r="38" spans="1:21">
      <c r="A38" t="s">
        <v>56</v>
      </c>
      <c r="B38">
        <v>37</v>
      </c>
      <c r="C38" s="11">
        <v>4158.0010000000002</v>
      </c>
      <c r="D38">
        <v>2057.8040000000001</v>
      </c>
      <c r="E38">
        <v>2100.1970000000001</v>
      </c>
      <c r="F38">
        <v>1124.9090000000001</v>
      </c>
      <c r="G38">
        <v>2313.0540000000001</v>
      </c>
      <c r="H38">
        <v>718.98040000000003</v>
      </c>
      <c r="I38">
        <v>194842.6</v>
      </c>
      <c r="J38">
        <v>101043.4</v>
      </c>
      <c r="K38">
        <v>93799.2</v>
      </c>
      <c r="L38">
        <v>54875.68</v>
      </c>
      <c r="M38">
        <v>91531.4</v>
      </c>
      <c r="N38">
        <v>47972.93</v>
      </c>
      <c r="O38" s="11">
        <v>46069</v>
      </c>
      <c r="P38">
        <v>24103</v>
      </c>
      <c r="Q38">
        <v>21966</v>
      </c>
      <c r="R38">
        <v>12593</v>
      </c>
      <c r="S38">
        <v>17654</v>
      </c>
      <c r="T38">
        <v>15780</v>
      </c>
      <c r="U38">
        <f t="shared" si="0"/>
        <v>11.079602914958413</v>
      </c>
    </row>
    <row r="39" spans="1:21">
      <c r="A39" t="s">
        <v>57</v>
      </c>
      <c r="B39">
        <v>38</v>
      </c>
      <c r="C39" s="11">
        <v>4056.4560000000001</v>
      </c>
      <c r="D39">
        <v>1981.856</v>
      </c>
      <c r="E39">
        <v>2074.6</v>
      </c>
      <c r="F39">
        <v>1051.2349999999999</v>
      </c>
      <c r="G39">
        <v>2270.3130000000001</v>
      </c>
      <c r="H39">
        <v>716.01089999999999</v>
      </c>
      <c r="I39">
        <v>199092.1</v>
      </c>
      <c r="J39">
        <v>110071.1</v>
      </c>
      <c r="K39">
        <v>89021.05</v>
      </c>
      <c r="L39">
        <v>51853.79</v>
      </c>
      <c r="M39">
        <v>96494.9</v>
      </c>
      <c r="N39">
        <v>50167.35</v>
      </c>
      <c r="O39" s="11">
        <v>43022</v>
      </c>
      <c r="P39">
        <v>22406</v>
      </c>
      <c r="Q39">
        <v>20616</v>
      </c>
      <c r="R39">
        <v>11250</v>
      </c>
      <c r="S39">
        <v>17592</v>
      </c>
      <c r="T39">
        <v>13843</v>
      </c>
      <c r="U39">
        <f t="shared" si="0"/>
        <v>10.605809603259594</v>
      </c>
    </row>
    <row r="40" spans="1:21">
      <c r="A40" t="s">
        <v>58</v>
      </c>
      <c r="B40">
        <v>39</v>
      </c>
      <c r="C40" s="11">
        <v>3911.8</v>
      </c>
      <c r="D40">
        <v>1961.212</v>
      </c>
      <c r="E40">
        <v>1950.588</v>
      </c>
      <c r="F40">
        <v>898.22199999999998</v>
      </c>
      <c r="G40">
        <v>2262.337</v>
      </c>
      <c r="H40">
        <v>688.35580000000004</v>
      </c>
      <c r="I40">
        <v>241808.9</v>
      </c>
      <c r="J40">
        <v>136959.5</v>
      </c>
      <c r="K40">
        <v>104849.4</v>
      </c>
      <c r="L40">
        <v>64322.05</v>
      </c>
      <c r="M40">
        <v>117429.9</v>
      </c>
      <c r="N40">
        <v>53217.2</v>
      </c>
      <c r="O40" s="11">
        <v>42380</v>
      </c>
      <c r="P40">
        <v>22213</v>
      </c>
      <c r="Q40">
        <v>20167</v>
      </c>
      <c r="R40">
        <v>8010</v>
      </c>
      <c r="S40">
        <v>19040</v>
      </c>
      <c r="T40">
        <v>13775</v>
      </c>
      <c r="U40">
        <f t="shared" si="0"/>
        <v>10.833887213047701</v>
      </c>
    </row>
    <row r="41" spans="1:21">
      <c r="A41" t="s">
        <v>59</v>
      </c>
      <c r="B41">
        <v>40</v>
      </c>
      <c r="C41" s="11">
        <v>3729.6660000000002</v>
      </c>
      <c r="D41">
        <v>1804.3330000000001</v>
      </c>
      <c r="E41">
        <v>1925.3330000000001</v>
      </c>
      <c r="F41">
        <v>1049.8810000000001</v>
      </c>
      <c r="G41">
        <v>1945.066</v>
      </c>
      <c r="H41">
        <v>605.42110000000002</v>
      </c>
      <c r="I41">
        <v>196476.2</v>
      </c>
      <c r="J41">
        <v>94337.09</v>
      </c>
      <c r="K41">
        <v>102139.1</v>
      </c>
      <c r="L41">
        <v>59690.95</v>
      </c>
      <c r="M41">
        <v>89369.27</v>
      </c>
      <c r="N41">
        <v>39247.43</v>
      </c>
      <c r="O41" s="11">
        <v>35766</v>
      </c>
      <c r="P41">
        <v>19792</v>
      </c>
      <c r="Q41">
        <v>15974</v>
      </c>
      <c r="R41">
        <v>8672</v>
      </c>
      <c r="S41">
        <v>15994</v>
      </c>
      <c r="T41">
        <v>9199</v>
      </c>
      <c r="U41">
        <f t="shared" si="0"/>
        <v>9.5895986396637127</v>
      </c>
    </row>
    <row r="42" spans="1:21">
      <c r="A42" t="s">
        <v>60</v>
      </c>
      <c r="B42">
        <v>41</v>
      </c>
      <c r="C42" s="11">
        <v>4280.2870000000003</v>
      </c>
      <c r="D42">
        <v>2193.7600000000002</v>
      </c>
      <c r="E42">
        <v>2086.5279999999998</v>
      </c>
      <c r="F42">
        <v>1442.4939999999999</v>
      </c>
      <c r="G42">
        <v>2033.4970000000001</v>
      </c>
      <c r="H42">
        <v>694.37210000000005</v>
      </c>
      <c r="I42">
        <v>175556.3</v>
      </c>
      <c r="J42">
        <v>98910.720000000001</v>
      </c>
      <c r="K42">
        <v>76645.59</v>
      </c>
      <c r="L42">
        <v>56189.67</v>
      </c>
      <c r="M42">
        <v>71157.600000000006</v>
      </c>
      <c r="N42">
        <v>40967.58</v>
      </c>
      <c r="O42" s="11">
        <v>41673</v>
      </c>
      <c r="P42">
        <v>21179</v>
      </c>
      <c r="Q42">
        <v>20494</v>
      </c>
      <c r="R42">
        <v>12864</v>
      </c>
      <c r="S42">
        <v>16165</v>
      </c>
      <c r="T42">
        <v>11163</v>
      </c>
      <c r="U42">
        <f t="shared" si="0"/>
        <v>9.7360293830764153</v>
      </c>
    </row>
    <row r="43" spans="1:21">
      <c r="A43" t="s">
        <v>61</v>
      </c>
      <c r="B43">
        <v>42</v>
      </c>
      <c r="C43" s="11">
        <v>4031.442</v>
      </c>
      <c r="D43">
        <v>2150.578</v>
      </c>
      <c r="E43">
        <v>1880.864</v>
      </c>
      <c r="F43">
        <v>901.2731</v>
      </c>
      <c r="G43">
        <v>2180.8359999999998</v>
      </c>
      <c r="H43">
        <v>790.57560000000001</v>
      </c>
      <c r="I43">
        <v>176276.4</v>
      </c>
      <c r="J43">
        <v>95954.37</v>
      </c>
      <c r="K43">
        <v>80322.03</v>
      </c>
      <c r="L43">
        <v>39289.4</v>
      </c>
      <c r="M43">
        <v>86308.59</v>
      </c>
      <c r="N43">
        <v>42718.080000000002</v>
      </c>
      <c r="O43" s="11">
        <v>44699</v>
      </c>
      <c r="P43">
        <v>22653</v>
      </c>
      <c r="Q43">
        <v>22046</v>
      </c>
      <c r="R43">
        <v>8596</v>
      </c>
      <c r="S43">
        <v>18434</v>
      </c>
      <c r="T43">
        <v>14758</v>
      </c>
      <c r="U43">
        <f t="shared" si="0"/>
        <v>11.087595952019154</v>
      </c>
    </row>
    <row r="44" spans="1:21">
      <c r="A44" t="s">
        <v>62</v>
      </c>
      <c r="B44">
        <v>43</v>
      </c>
      <c r="C44" s="11">
        <v>3311.5509999999999</v>
      </c>
      <c r="D44">
        <v>1707.6579999999999</v>
      </c>
      <c r="E44">
        <v>1603.8920000000001</v>
      </c>
      <c r="F44">
        <v>1009.621</v>
      </c>
      <c r="G44">
        <v>1449.8430000000001</v>
      </c>
      <c r="H44">
        <v>645.3732</v>
      </c>
      <c r="I44">
        <v>275821.8</v>
      </c>
      <c r="J44">
        <v>166377.5</v>
      </c>
      <c r="K44">
        <v>109444.3</v>
      </c>
      <c r="L44">
        <v>71817.05</v>
      </c>
      <c r="M44">
        <v>124119</v>
      </c>
      <c r="N44">
        <v>61585.87</v>
      </c>
      <c r="O44" s="11">
        <v>35640</v>
      </c>
      <c r="P44">
        <v>19880</v>
      </c>
      <c r="Q44">
        <v>15760</v>
      </c>
      <c r="R44">
        <v>8867</v>
      </c>
      <c r="S44">
        <v>12420</v>
      </c>
      <c r="T44">
        <v>11254</v>
      </c>
      <c r="U44">
        <f t="shared" si="0"/>
        <v>10.762328588628108</v>
      </c>
    </row>
    <row r="45" spans="1:21">
      <c r="A45" t="s">
        <v>63</v>
      </c>
      <c r="B45">
        <v>44</v>
      </c>
      <c r="C45" s="11">
        <v>3972.971</v>
      </c>
      <c r="D45">
        <v>2025.183</v>
      </c>
      <c r="E45">
        <v>1947.788</v>
      </c>
      <c r="F45">
        <v>1012.861</v>
      </c>
      <c r="G45">
        <v>1987.9259999999999</v>
      </c>
      <c r="H45">
        <v>754.44179999999994</v>
      </c>
      <c r="I45">
        <v>207232.1</v>
      </c>
      <c r="J45">
        <v>109846.2</v>
      </c>
      <c r="K45">
        <v>97385.9</v>
      </c>
      <c r="L45">
        <v>55012.9</v>
      </c>
      <c r="M45">
        <v>88639.37</v>
      </c>
      <c r="N45">
        <v>50220.07</v>
      </c>
      <c r="O45" s="11">
        <v>41042</v>
      </c>
      <c r="P45">
        <v>21318</v>
      </c>
      <c r="Q45">
        <v>19724</v>
      </c>
      <c r="R45">
        <v>9406</v>
      </c>
      <c r="S45">
        <v>15137</v>
      </c>
      <c r="T45">
        <v>13358</v>
      </c>
      <c r="U45">
        <f t="shared" si="0"/>
        <v>10.330304449743027</v>
      </c>
    </row>
    <row r="46" spans="1:21">
      <c r="A46" t="s">
        <v>64</v>
      </c>
      <c r="B46">
        <v>45</v>
      </c>
      <c r="C46" s="11">
        <v>2174.0610000000001</v>
      </c>
      <c r="D46">
        <v>1120.25</v>
      </c>
      <c r="E46">
        <v>1053.8109999999999</v>
      </c>
      <c r="F46">
        <v>734.64200000000005</v>
      </c>
      <c r="G46">
        <v>898.11969999999997</v>
      </c>
      <c r="H46">
        <v>434.36450000000002</v>
      </c>
      <c r="I46">
        <v>179908.5</v>
      </c>
      <c r="J46">
        <v>100695.3</v>
      </c>
      <c r="K46">
        <v>79213.179999999993</v>
      </c>
      <c r="L46">
        <v>53411.67</v>
      </c>
      <c r="M46">
        <v>73412.84</v>
      </c>
      <c r="N46">
        <v>42295.63</v>
      </c>
      <c r="O46" s="11">
        <v>22957</v>
      </c>
      <c r="P46">
        <v>12583</v>
      </c>
      <c r="Q46">
        <v>10374</v>
      </c>
      <c r="R46">
        <v>6020</v>
      </c>
      <c r="S46">
        <v>7612</v>
      </c>
      <c r="T46">
        <v>7745</v>
      </c>
      <c r="U46">
        <f t="shared" si="0"/>
        <v>10.559501320340138</v>
      </c>
    </row>
    <row r="47" spans="1:21">
      <c r="A47" t="s">
        <v>65</v>
      </c>
      <c r="B47">
        <v>46</v>
      </c>
      <c r="C47" s="11">
        <v>3882.5390000000002</v>
      </c>
      <c r="D47">
        <v>1919.7260000000001</v>
      </c>
      <c r="E47">
        <v>1962.8130000000001</v>
      </c>
      <c r="F47">
        <v>1374.4469999999999</v>
      </c>
      <c r="G47">
        <v>1400.8130000000001</v>
      </c>
      <c r="H47">
        <v>864.93039999999996</v>
      </c>
      <c r="I47">
        <v>270223.3</v>
      </c>
      <c r="J47">
        <v>153930.70000000001</v>
      </c>
      <c r="K47">
        <v>116292.7</v>
      </c>
      <c r="L47">
        <v>92679.85</v>
      </c>
      <c r="M47">
        <v>91227.16</v>
      </c>
      <c r="N47">
        <v>66083.59</v>
      </c>
      <c r="O47" s="11">
        <v>42390</v>
      </c>
      <c r="P47">
        <v>20624</v>
      </c>
      <c r="Q47">
        <v>21766</v>
      </c>
      <c r="R47">
        <v>13309</v>
      </c>
      <c r="S47">
        <v>10911</v>
      </c>
      <c r="T47">
        <v>15224</v>
      </c>
      <c r="U47">
        <f t="shared" si="0"/>
        <v>10.918113121336321</v>
      </c>
    </row>
    <row r="48" spans="1:21">
      <c r="A48" t="s">
        <v>66</v>
      </c>
      <c r="B48">
        <v>47</v>
      </c>
      <c r="C48" s="11">
        <v>4165.5810000000001</v>
      </c>
      <c r="D48">
        <v>2086.0509999999999</v>
      </c>
      <c r="E48">
        <v>2079.5300000000002</v>
      </c>
      <c r="F48">
        <v>1323.8019999999999</v>
      </c>
      <c r="G48">
        <v>1664.626</v>
      </c>
      <c r="H48">
        <v>1010.264</v>
      </c>
      <c r="I48">
        <v>186902.2</v>
      </c>
      <c r="J48">
        <v>93297.1</v>
      </c>
      <c r="K48">
        <v>93605.07</v>
      </c>
      <c r="L48">
        <v>62470.02</v>
      </c>
      <c r="M48">
        <v>65255.67</v>
      </c>
      <c r="N48">
        <v>51146.55</v>
      </c>
      <c r="O48" s="11">
        <v>41223</v>
      </c>
      <c r="P48">
        <v>22277</v>
      </c>
      <c r="Q48">
        <v>18946</v>
      </c>
      <c r="R48">
        <v>11678</v>
      </c>
      <c r="S48">
        <v>12455</v>
      </c>
      <c r="T48">
        <v>15424</v>
      </c>
      <c r="U48">
        <f t="shared" si="0"/>
        <v>9.8960985274323079</v>
      </c>
    </row>
    <row r="49" spans="1:21">
      <c r="A49" t="s">
        <v>67</v>
      </c>
      <c r="B49">
        <v>48</v>
      </c>
      <c r="C49" s="11">
        <v>3181.3760000000002</v>
      </c>
      <c r="D49">
        <v>1593.4459999999999</v>
      </c>
      <c r="E49">
        <v>1587.93</v>
      </c>
      <c r="F49">
        <v>987.50160000000005</v>
      </c>
      <c r="G49">
        <v>1291.92</v>
      </c>
      <c r="H49">
        <v>776.37760000000003</v>
      </c>
      <c r="I49">
        <v>180522.6</v>
      </c>
      <c r="J49">
        <v>103558.2</v>
      </c>
      <c r="K49">
        <v>76964.37</v>
      </c>
      <c r="L49">
        <v>50287.85</v>
      </c>
      <c r="M49">
        <v>65599.820000000007</v>
      </c>
      <c r="N49">
        <v>56062.73</v>
      </c>
      <c r="O49" s="11">
        <v>29599</v>
      </c>
      <c r="P49">
        <v>14599</v>
      </c>
      <c r="Q49">
        <v>15000</v>
      </c>
      <c r="R49">
        <v>6419</v>
      </c>
      <c r="S49">
        <v>11139</v>
      </c>
      <c r="T49">
        <v>10736</v>
      </c>
      <c r="U49">
        <f t="shared" si="0"/>
        <v>9.3038358244985808</v>
      </c>
    </row>
    <row r="50" spans="1:21">
      <c r="A50" t="s">
        <v>68</v>
      </c>
      <c r="B50">
        <v>49</v>
      </c>
      <c r="C50" s="11">
        <v>4320.2569999999996</v>
      </c>
      <c r="D50">
        <v>2162.931</v>
      </c>
      <c r="E50">
        <v>2157.3249999999998</v>
      </c>
      <c r="F50">
        <v>969.52779999999996</v>
      </c>
      <c r="G50">
        <v>2118.4569999999999</v>
      </c>
      <c r="H50">
        <v>1061.22</v>
      </c>
      <c r="I50">
        <v>186286.2</v>
      </c>
      <c r="J50">
        <v>99205.15</v>
      </c>
      <c r="K50">
        <v>87081.02</v>
      </c>
      <c r="L50">
        <v>42206.1</v>
      </c>
      <c r="M50">
        <v>81550.97</v>
      </c>
      <c r="N50">
        <v>54838.37</v>
      </c>
      <c r="O50" s="11">
        <v>40724</v>
      </c>
      <c r="P50">
        <v>20694</v>
      </c>
      <c r="Q50">
        <v>20030</v>
      </c>
      <c r="R50">
        <v>6566</v>
      </c>
      <c r="S50">
        <v>16741</v>
      </c>
      <c r="T50">
        <v>16098</v>
      </c>
      <c r="U50">
        <f t="shared" si="0"/>
        <v>9.4262910748133741</v>
      </c>
    </row>
    <row r="51" spans="1:21">
      <c r="A51" t="s">
        <v>69</v>
      </c>
      <c r="B51">
        <v>50</v>
      </c>
      <c r="C51" s="11">
        <v>3981.2730000000001</v>
      </c>
      <c r="D51">
        <v>2073.1880000000001</v>
      </c>
      <c r="E51">
        <v>1908.085</v>
      </c>
      <c r="F51">
        <v>894.40369999999996</v>
      </c>
      <c r="G51">
        <v>1988.8630000000001</v>
      </c>
      <c r="H51">
        <v>965.95</v>
      </c>
      <c r="I51">
        <v>437529.1</v>
      </c>
      <c r="J51">
        <v>277711.09999999998</v>
      </c>
      <c r="K51">
        <v>159818</v>
      </c>
      <c r="L51">
        <v>88197.93</v>
      </c>
      <c r="M51">
        <v>222788.4</v>
      </c>
      <c r="N51">
        <v>110951.5</v>
      </c>
      <c r="O51" s="11">
        <v>39974</v>
      </c>
      <c r="P51">
        <v>21313</v>
      </c>
      <c r="Q51">
        <v>18661</v>
      </c>
      <c r="R51">
        <v>6302</v>
      </c>
      <c r="S51">
        <v>17488</v>
      </c>
      <c r="T51">
        <v>15014</v>
      </c>
      <c r="U51">
        <f t="shared" si="0"/>
        <v>10.040507144322934</v>
      </c>
    </row>
  </sheetData>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246E8-80D3-4B34-8FD4-DEDCCC90EC2D}">
  <dimension ref="A1"/>
  <sheetViews>
    <sheetView tabSelected="1" workbookViewId="0">
      <selection activeCell="P15" sqref="P15"/>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DCA6-FE1B-4F9F-BD81-3130018BFDB0}">
  <dimension ref="B1:V41"/>
  <sheetViews>
    <sheetView workbookViewId="0">
      <selection activeCell="O20" sqref="O20"/>
    </sheetView>
  </sheetViews>
  <sheetFormatPr defaultRowHeight="15"/>
  <cols>
    <col min="2" max="2" width="11" customWidth="1"/>
    <col min="3" max="3" width="11.5703125" customWidth="1"/>
    <col min="4" max="4" width="11.28515625" customWidth="1"/>
    <col min="6" max="6" width="12.140625" customWidth="1"/>
    <col min="7" max="7" width="12.7109375" customWidth="1"/>
    <col min="9" max="9" width="12" customWidth="1"/>
    <col min="10" max="10" width="16.28515625" customWidth="1"/>
    <col min="11" max="11" width="11.140625" customWidth="1"/>
    <col min="14" max="14" width="15.28515625" customWidth="1"/>
  </cols>
  <sheetData>
    <row r="1" spans="2:19">
      <c r="B1" t="s">
        <v>1</v>
      </c>
      <c r="C1" t="s">
        <v>4</v>
      </c>
      <c r="D1" t="s">
        <v>16</v>
      </c>
      <c r="F1" s="9" t="s">
        <v>127</v>
      </c>
      <c r="G1" s="9" t="s">
        <v>128</v>
      </c>
      <c r="I1" s="9" t="s">
        <v>129</v>
      </c>
      <c r="J1" s="9" t="s">
        <v>130</v>
      </c>
      <c r="K1" t="s">
        <v>1</v>
      </c>
    </row>
    <row r="2" spans="2:19">
      <c r="B2">
        <v>11</v>
      </c>
      <c r="C2">
        <v>742.13279999999997</v>
      </c>
      <c r="D2">
        <v>17128</v>
      </c>
      <c r="F2">
        <f t="shared" ref="F2:F41" si="0">D2/C2</f>
        <v>23.079427293875167</v>
      </c>
      <c r="G2">
        <v>0</v>
      </c>
      <c r="I2" s="9" t="s">
        <v>129</v>
      </c>
      <c r="J2" s="9" t="s">
        <v>130</v>
      </c>
      <c r="K2" t="s">
        <v>1</v>
      </c>
      <c r="N2" t="s">
        <v>99</v>
      </c>
    </row>
    <row r="3" spans="2:19" ht="15.75" thickBot="1">
      <c r="B3">
        <v>12</v>
      </c>
      <c r="C3">
        <v>1071.575</v>
      </c>
      <c r="D3">
        <v>22541</v>
      </c>
      <c r="F3">
        <f t="shared" si="0"/>
        <v>21.035391829783261</v>
      </c>
      <c r="G3">
        <f>C2</f>
        <v>742.13279999999997</v>
      </c>
      <c r="I3">
        <f t="shared" ref="I3:J41" si="1">LN(F3)</f>
        <v>3.0462063443842431</v>
      </c>
      <c r="J3">
        <f t="shared" si="1"/>
        <v>6.6095282028943734</v>
      </c>
      <c r="K3">
        <v>12</v>
      </c>
    </row>
    <row r="4" spans="2:19">
      <c r="B4">
        <v>13</v>
      </c>
      <c r="C4">
        <v>1478.422</v>
      </c>
      <c r="D4">
        <v>26534</v>
      </c>
      <c r="F4">
        <f t="shared" si="0"/>
        <v>17.947514309175595</v>
      </c>
      <c r="G4">
        <f>SUM($C$2:C3)</f>
        <v>1813.7078000000001</v>
      </c>
      <c r="I4">
        <f t="shared" si="1"/>
        <v>2.8874516267477817</v>
      </c>
      <c r="J4">
        <f t="shared" si="1"/>
        <v>7.5031285372151117</v>
      </c>
      <c r="K4">
        <v>13</v>
      </c>
      <c r="N4" s="7" t="s">
        <v>100</v>
      </c>
      <c r="O4" s="7"/>
    </row>
    <row r="5" spans="2:19">
      <c r="B5">
        <v>14</v>
      </c>
      <c r="C5">
        <v>1127.5889999999999</v>
      </c>
      <c r="D5">
        <v>17097</v>
      </c>
      <c r="F5">
        <f t="shared" si="0"/>
        <v>15.162439505883794</v>
      </c>
      <c r="G5">
        <f>SUM($C$2:C4)</f>
        <v>3292.1298000000002</v>
      </c>
      <c r="I5">
        <f t="shared" si="1"/>
        <v>2.7188212845430866</v>
      </c>
      <c r="J5">
        <f t="shared" si="1"/>
        <v>8.0992899899382511</v>
      </c>
      <c r="K5">
        <v>14</v>
      </c>
      <c r="N5" t="s">
        <v>101</v>
      </c>
      <c r="O5">
        <v>0.8843568872516131</v>
      </c>
    </row>
    <row r="6" spans="2:19">
      <c r="B6">
        <v>15</v>
      </c>
      <c r="C6">
        <v>1429.057</v>
      </c>
      <c r="D6">
        <v>20431</v>
      </c>
      <c r="F6">
        <f t="shared" si="0"/>
        <v>14.296840503912719</v>
      </c>
      <c r="G6">
        <f>SUM($C$2:C5)</f>
        <v>4419.7188000000006</v>
      </c>
      <c r="I6">
        <f t="shared" si="1"/>
        <v>2.6600385690718609</v>
      </c>
      <c r="J6">
        <f t="shared" si="1"/>
        <v>8.3938313531384097</v>
      </c>
      <c r="K6">
        <v>15</v>
      </c>
      <c r="N6" t="s">
        <v>102</v>
      </c>
      <c r="O6" s="4">
        <v>0.78208710402936232</v>
      </c>
    </row>
    <row r="7" spans="2:19">
      <c r="B7">
        <v>16</v>
      </c>
      <c r="C7">
        <v>1700.298</v>
      </c>
      <c r="D7">
        <v>24168</v>
      </c>
      <c r="F7">
        <f t="shared" si="0"/>
        <v>14.213978961335012</v>
      </c>
      <c r="G7">
        <f>SUM($C$2:C6)</f>
        <v>5848.7758000000003</v>
      </c>
      <c r="I7">
        <f t="shared" si="1"/>
        <v>2.6542259142667719</v>
      </c>
      <c r="J7">
        <f t="shared" si="1"/>
        <v>8.6739876533696716</v>
      </c>
      <c r="K7">
        <v>16</v>
      </c>
      <c r="N7" t="s">
        <v>103</v>
      </c>
      <c r="O7">
        <v>0.76998083203099354</v>
      </c>
    </row>
    <row r="8" spans="2:19">
      <c r="B8">
        <v>17</v>
      </c>
      <c r="C8">
        <v>1030.5709999999999</v>
      </c>
      <c r="D8">
        <v>13139</v>
      </c>
      <c r="F8">
        <f t="shared" si="0"/>
        <v>12.7492428954434</v>
      </c>
      <c r="G8">
        <f>SUM($C$2:C7)</f>
        <v>7549.0738000000001</v>
      </c>
      <c r="I8">
        <f t="shared" si="1"/>
        <v>2.5454718890917913</v>
      </c>
      <c r="J8">
        <f t="shared" si="1"/>
        <v>8.9291801592211275</v>
      </c>
      <c r="K8">
        <v>17</v>
      </c>
      <c r="N8" t="s">
        <v>104</v>
      </c>
      <c r="O8">
        <v>8.8532137453658649E-2</v>
      </c>
    </row>
    <row r="9" spans="2:19" ht="15.75" thickBot="1">
      <c r="B9">
        <v>18</v>
      </c>
      <c r="C9">
        <v>2052.34</v>
      </c>
      <c r="D9">
        <v>24874</v>
      </c>
      <c r="F9">
        <f t="shared" si="0"/>
        <v>12.119824200668504</v>
      </c>
      <c r="G9">
        <f>SUM($C$2:C8)</f>
        <v>8579.6448</v>
      </c>
      <c r="I9">
        <f t="shared" si="1"/>
        <v>2.4948424756406333</v>
      </c>
      <c r="J9">
        <f t="shared" si="1"/>
        <v>9.0571477930236632</v>
      </c>
      <c r="K9">
        <v>18</v>
      </c>
      <c r="N9" s="5" t="s">
        <v>105</v>
      </c>
      <c r="O9" s="5">
        <v>39</v>
      </c>
    </row>
    <row r="10" spans="2:19">
      <c r="B10">
        <v>19</v>
      </c>
      <c r="C10">
        <v>1685.473</v>
      </c>
      <c r="D10">
        <v>20544</v>
      </c>
      <c r="F10">
        <f t="shared" si="0"/>
        <v>12.188863304247532</v>
      </c>
      <c r="G10">
        <f>SUM($C$2:C9)</f>
        <v>10631.9848</v>
      </c>
      <c r="I10">
        <f t="shared" si="1"/>
        <v>2.5005226909293419</v>
      </c>
      <c r="J10">
        <f t="shared" si="1"/>
        <v>9.271622170745708</v>
      </c>
      <c r="K10">
        <v>19</v>
      </c>
    </row>
    <row r="11" spans="2:19" ht="15.75" thickBot="1">
      <c r="B11">
        <v>20</v>
      </c>
      <c r="C11">
        <v>1864.002</v>
      </c>
      <c r="D11">
        <v>23320</v>
      </c>
      <c r="F11">
        <f t="shared" si="0"/>
        <v>12.51071619021868</v>
      </c>
      <c r="G11">
        <f>SUM($C$2:C10)</f>
        <v>12317.4578</v>
      </c>
      <c r="I11">
        <f t="shared" si="1"/>
        <v>2.5265855722580945</v>
      </c>
      <c r="J11">
        <f t="shared" si="1"/>
        <v>9.4187728683923595</v>
      </c>
      <c r="K11">
        <v>20</v>
      </c>
      <c r="N11" t="s">
        <v>106</v>
      </c>
    </row>
    <row r="12" spans="2:19">
      <c r="B12">
        <v>21</v>
      </c>
      <c r="C12">
        <v>1823.752</v>
      </c>
      <c r="D12">
        <v>23990</v>
      </c>
      <c r="F12">
        <f t="shared" si="0"/>
        <v>13.154200790458352</v>
      </c>
      <c r="G12">
        <f>SUM($C$2:C11)</f>
        <v>14181.459800000001</v>
      </c>
      <c r="I12">
        <f t="shared" si="1"/>
        <v>2.5767411593558109</v>
      </c>
      <c r="J12">
        <f t="shared" si="1"/>
        <v>9.5596907426011786</v>
      </c>
      <c r="K12">
        <v>21</v>
      </c>
      <c r="N12" s="6"/>
      <c r="O12" s="6" t="s">
        <v>111</v>
      </c>
      <c r="P12" s="6" t="s">
        <v>112</v>
      </c>
      <c r="Q12" s="6" t="s">
        <v>113</v>
      </c>
      <c r="R12" s="6" t="s">
        <v>114</v>
      </c>
      <c r="S12" s="6" t="s">
        <v>115</v>
      </c>
    </row>
    <row r="13" spans="2:19">
      <c r="B13">
        <v>22</v>
      </c>
      <c r="C13">
        <v>1349.271</v>
      </c>
      <c r="D13">
        <v>17882</v>
      </c>
      <c r="F13">
        <f t="shared" si="0"/>
        <v>13.25308259052481</v>
      </c>
      <c r="G13">
        <f>SUM($C$2:C12)</f>
        <v>16005.211800000001</v>
      </c>
      <c r="I13">
        <f t="shared" si="1"/>
        <v>2.5842301737152975</v>
      </c>
      <c r="J13">
        <f t="shared" si="1"/>
        <v>9.6806696856809769</v>
      </c>
      <c r="K13">
        <v>22</v>
      </c>
      <c r="N13" t="s">
        <v>107</v>
      </c>
      <c r="O13">
        <v>2</v>
      </c>
      <c r="P13">
        <v>1.0126901655768303</v>
      </c>
      <c r="Q13">
        <v>0.50634508278841517</v>
      </c>
      <c r="R13">
        <v>64.601811700145475</v>
      </c>
      <c r="S13">
        <v>1.2277014870097947E-12</v>
      </c>
    </row>
    <row r="14" spans="2:19">
      <c r="B14">
        <v>23</v>
      </c>
      <c r="C14">
        <v>1779.0239999999999</v>
      </c>
      <c r="D14">
        <v>22707</v>
      </c>
      <c r="F14">
        <f t="shared" si="0"/>
        <v>12.763740118177159</v>
      </c>
      <c r="G14">
        <f>SUM($C$2:C13)</f>
        <v>17354.482800000002</v>
      </c>
      <c r="I14">
        <f t="shared" si="1"/>
        <v>2.5466083476773145</v>
      </c>
      <c r="J14">
        <f t="shared" si="1"/>
        <v>9.7616061266417962</v>
      </c>
      <c r="K14">
        <v>23</v>
      </c>
      <c r="N14" t="s">
        <v>108</v>
      </c>
      <c r="O14">
        <v>36</v>
      </c>
      <c r="P14">
        <v>0.28216581703608629</v>
      </c>
      <c r="Q14">
        <v>7.8379393621135079E-3</v>
      </c>
    </row>
    <row r="15" spans="2:19" ht="15.75" thickBot="1">
      <c r="B15">
        <v>24</v>
      </c>
      <c r="C15">
        <v>1509.7270000000001</v>
      </c>
      <c r="D15">
        <v>18269</v>
      </c>
      <c r="F15">
        <f t="shared" si="0"/>
        <v>12.10086326865718</v>
      </c>
      <c r="G15">
        <f>SUM($C$2:C14)</f>
        <v>19133.506800000003</v>
      </c>
      <c r="I15">
        <f t="shared" si="1"/>
        <v>2.4932767945749186</v>
      </c>
      <c r="J15">
        <f t="shared" si="1"/>
        <v>9.8591963598005403</v>
      </c>
      <c r="K15">
        <v>24</v>
      </c>
      <c r="N15" s="5" t="s">
        <v>109</v>
      </c>
      <c r="O15" s="5">
        <v>38</v>
      </c>
      <c r="P15" s="5">
        <v>1.2948559826129167</v>
      </c>
      <c r="Q15" s="5"/>
      <c r="R15" s="5"/>
      <c r="S15" s="5"/>
    </row>
    <row r="16" spans="2:19" ht="15.75" thickBot="1">
      <c r="B16">
        <v>25</v>
      </c>
      <c r="C16">
        <v>1791.4010000000001</v>
      </c>
      <c r="D16">
        <v>20651</v>
      </c>
      <c r="F16">
        <f t="shared" si="0"/>
        <v>11.527848873591116</v>
      </c>
      <c r="G16">
        <f>SUM($C$2:C15)</f>
        <v>20643.233800000002</v>
      </c>
      <c r="I16">
        <f t="shared" si="1"/>
        <v>2.4447657491032335</v>
      </c>
      <c r="J16">
        <f t="shared" si="1"/>
        <v>9.9351428836796298</v>
      </c>
      <c r="K16">
        <v>25</v>
      </c>
    </row>
    <row r="17" spans="2:22">
      <c r="B17">
        <v>26</v>
      </c>
      <c r="C17">
        <v>1994.1389999999999</v>
      </c>
      <c r="D17">
        <v>21582</v>
      </c>
      <c r="F17">
        <f t="shared" si="0"/>
        <v>10.822715969147588</v>
      </c>
      <c r="G17">
        <f>SUM($C$2:C16)</f>
        <v>22434.634800000003</v>
      </c>
      <c r="I17">
        <f t="shared" si="1"/>
        <v>2.3816472557040815</v>
      </c>
      <c r="J17">
        <f t="shared" si="1"/>
        <v>10.018361240140754</v>
      </c>
      <c r="K17">
        <v>26</v>
      </c>
      <c r="N17" s="6"/>
      <c r="O17" s="6" t="s">
        <v>116</v>
      </c>
      <c r="P17" s="6" t="s">
        <v>104</v>
      </c>
      <c r="Q17" s="6" t="s">
        <v>117</v>
      </c>
      <c r="R17" s="6" t="s">
        <v>118</v>
      </c>
      <c r="S17" s="6" t="s">
        <v>119</v>
      </c>
      <c r="T17" s="6" t="s">
        <v>120</v>
      </c>
      <c r="U17" s="6" t="s">
        <v>121</v>
      </c>
      <c r="V17" s="6" t="s">
        <v>122</v>
      </c>
    </row>
    <row r="18" spans="2:22">
      <c r="B18">
        <v>27</v>
      </c>
      <c r="C18">
        <v>1938.7080000000001</v>
      </c>
      <c r="D18">
        <v>21477</v>
      </c>
      <c r="F18">
        <f t="shared" si="0"/>
        <v>11.077996273807091</v>
      </c>
      <c r="G18">
        <f>SUM($C$2:C17)</f>
        <v>24428.773800000003</v>
      </c>
      <c r="I18">
        <f t="shared" si="1"/>
        <v>2.4049608232511419</v>
      </c>
      <c r="J18">
        <f t="shared" si="1"/>
        <v>10.103516970605696</v>
      </c>
      <c r="K18">
        <v>27</v>
      </c>
      <c r="N18" t="s">
        <v>110</v>
      </c>
      <c r="O18">
        <v>4.0150445452617314</v>
      </c>
      <c r="P18">
        <v>0.23738995429774024</v>
      </c>
      <c r="Q18">
        <v>16.913287494153881</v>
      </c>
      <c r="R18" s="4">
        <v>1.0367781883012499E-18</v>
      </c>
      <c r="S18">
        <v>3.5335954030574608</v>
      </c>
      <c r="T18">
        <v>4.4964936874660024</v>
      </c>
      <c r="U18">
        <v>3.5335954030574608</v>
      </c>
      <c r="V18">
        <v>4.4964936874660024</v>
      </c>
    </row>
    <row r="19" spans="2:22">
      <c r="B19">
        <v>28</v>
      </c>
      <c r="C19">
        <v>2063.94</v>
      </c>
      <c r="D19">
        <v>22658</v>
      </c>
      <c r="F19">
        <f t="shared" si="0"/>
        <v>10.978032307140712</v>
      </c>
      <c r="G19">
        <f>SUM($C$2:C18)</f>
        <v>26367.481800000001</v>
      </c>
      <c r="I19">
        <f t="shared" si="1"/>
        <v>2.3958962130219561</v>
      </c>
      <c r="J19">
        <f t="shared" si="1"/>
        <v>10.179886779906861</v>
      </c>
      <c r="K19">
        <v>28</v>
      </c>
      <c r="N19" s="9" t="s">
        <v>130</v>
      </c>
      <c r="O19" s="4">
        <v>-0.15676403719496115</v>
      </c>
      <c r="P19">
        <v>3.1422653924189595E-2</v>
      </c>
      <c r="Q19">
        <v>-4.9888859665759178</v>
      </c>
      <c r="R19" s="4">
        <v>1.5542887350625081E-5</v>
      </c>
      <c r="S19">
        <v>-0.22049213311349491</v>
      </c>
      <c r="T19">
        <v>-9.3035941276427378E-2</v>
      </c>
      <c r="U19">
        <v>-0.22049213311349491</v>
      </c>
      <c r="V19">
        <v>-9.3035941276427378E-2</v>
      </c>
    </row>
    <row r="20" spans="2:22" ht="15.75" thickBot="1">
      <c r="B20">
        <v>29</v>
      </c>
      <c r="C20">
        <v>1983.6559999999999</v>
      </c>
      <c r="D20">
        <v>22563</v>
      </c>
      <c r="F20">
        <f t="shared" si="0"/>
        <v>11.374452021923156</v>
      </c>
      <c r="G20">
        <f>SUM($C$2:C19)</f>
        <v>28431.4218</v>
      </c>
      <c r="I20">
        <f t="shared" si="1"/>
        <v>2.4313697897797493</v>
      </c>
      <c r="J20">
        <f t="shared" si="1"/>
        <v>10.255250213946793</v>
      </c>
      <c r="K20">
        <v>29</v>
      </c>
      <c r="N20" s="5" t="s">
        <v>1</v>
      </c>
      <c r="O20" s="10">
        <v>2.9017000987794224E-4</v>
      </c>
      <c r="P20" s="5">
        <v>2.9223028936434816E-3</v>
      </c>
      <c r="Q20" s="5">
        <v>9.9294980855376969E-2</v>
      </c>
      <c r="R20" s="8">
        <v>0.92145493754961294</v>
      </c>
      <c r="S20" s="5">
        <v>-5.6365349577682184E-3</v>
      </c>
      <c r="T20" s="5">
        <v>6.2168749775241032E-3</v>
      </c>
      <c r="U20" s="5">
        <v>-5.6365349577682184E-3</v>
      </c>
      <c r="V20" s="5">
        <v>6.2168749775241032E-3</v>
      </c>
    </row>
    <row r="21" spans="2:22">
      <c r="B21">
        <v>30</v>
      </c>
      <c r="C21">
        <v>2160.4650000000001</v>
      </c>
      <c r="D21">
        <v>20742</v>
      </c>
      <c r="F21">
        <f t="shared" si="0"/>
        <v>9.6007109580576397</v>
      </c>
      <c r="G21">
        <f>SUM($C$2:C20)</f>
        <v>30415.077799999999</v>
      </c>
      <c r="I21">
        <f t="shared" si="1"/>
        <v>2.2618371538626265</v>
      </c>
      <c r="J21">
        <f t="shared" si="1"/>
        <v>10.322693744699915</v>
      </c>
      <c r="K21">
        <v>30</v>
      </c>
    </row>
    <row r="22" spans="2:22">
      <c r="B22">
        <v>31</v>
      </c>
      <c r="C22">
        <v>1967.6859999999999</v>
      </c>
      <c r="D22">
        <v>22567</v>
      </c>
      <c r="F22">
        <f t="shared" si="0"/>
        <v>11.468801424617546</v>
      </c>
      <c r="G22">
        <f>SUM($C$2:C21)</f>
        <v>32575.542799999999</v>
      </c>
      <c r="I22">
        <f t="shared" si="1"/>
        <v>2.4396304291351494</v>
      </c>
      <c r="J22">
        <f t="shared" si="1"/>
        <v>10.391317064939406</v>
      </c>
      <c r="K22">
        <v>31</v>
      </c>
    </row>
    <row r="23" spans="2:22">
      <c r="B23">
        <v>32</v>
      </c>
      <c r="C23">
        <v>1790.4469999999999</v>
      </c>
      <c r="D23">
        <v>19577</v>
      </c>
      <c r="F23">
        <f t="shared" si="0"/>
        <v>10.934141027352387</v>
      </c>
      <c r="G23">
        <f>SUM($C$2:C22)</f>
        <v>34543.228799999997</v>
      </c>
      <c r="I23">
        <f t="shared" si="1"/>
        <v>2.3918900984463676</v>
      </c>
      <c r="J23">
        <f t="shared" si="1"/>
        <v>10.449966827354846</v>
      </c>
      <c r="K23">
        <v>32</v>
      </c>
    </row>
    <row r="24" spans="2:22">
      <c r="B24">
        <v>33</v>
      </c>
      <c r="C24">
        <v>1871.18</v>
      </c>
      <c r="D24">
        <v>21043</v>
      </c>
      <c r="F24">
        <f t="shared" si="0"/>
        <v>11.245844867944291</v>
      </c>
      <c r="G24">
        <f>SUM($C$2:C23)</f>
        <v>36333.675799999997</v>
      </c>
      <c r="I24">
        <f t="shared" si="1"/>
        <v>2.41999871535412</v>
      </c>
      <c r="J24">
        <f t="shared" si="1"/>
        <v>10.500500298186823</v>
      </c>
      <c r="K24">
        <v>33</v>
      </c>
    </row>
    <row r="25" spans="2:22">
      <c r="B25">
        <v>34</v>
      </c>
      <c r="C25">
        <v>1641.884</v>
      </c>
      <c r="D25">
        <v>22474</v>
      </c>
      <c r="F25">
        <f t="shared" si="0"/>
        <v>13.687934104967221</v>
      </c>
      <c r="G25">
        <f>SUM($C$2:C24)</f>
        <v>38204.855799999998</v>
      </c>
      <c r="I25">
        <f t="shared" si="1"/>
        <v>2.6165147225051912</v>
      </c>
      <c r="J25">
        <f t="shared" si="1"/>
        <v>10.550717901699462</v>
      </c>
      <c r="K25">
        <v>34</v>
      </c>
    </row>
    <row r="26" spans="2:22">
      <c r="B26">
        <v>35</v>
      </c>
      <c r="C26">
        <v>1506.5730000000001</v>
      </c>
      <c r="D26">
        <v>19020</v>
      </c>
      <c r="F26">
        <f t="shared" si="0"/>
        <v>12.624678658120116</v>
      </c>
      <c r="G26">
        <f>SUM($C$2:C25)</f>
        <v>39846.739799999996</v>
      </c>
      <c r="I26">
        <f t="shared" si="1"/>
        <v>2.535653522015326</v>
      </c>
      <c r="J26">
        <f t="shared" si="1"/>
        <v>10.592795869077365</v>
      </c>
      <c r="K26">
        <v>35</v>
      </c>
    </row>
    <row r="27" spans="2:22">
      <c r="B27">
        <v>36</v>
      </c>
      <c r="C27">
        <v>1640.422</v>
      </c>
      <c r="D27">
        <v>19983</v>
      </c>
      <c r="F27">
        <f t="shared" si="0"/>
        <v>12.181621558355106</v>
      </c>
      <c r="G27">
        <f>SUM($C$2:C26)</f>
        <v>41353.312799999992</v>
      </c>
      <c r="I27">
        <f t="shared" si="1"/>
        <v>2.4999283862902342</v>
      </c>
      <c r="J27">
        <f t="shared" si="1"/>
        <v>10.629907813324941</v>
      </c>
      <c r="K27">
        <v>36</v>
      </c>
    </row>
    <row r="28" spans="2:22">
      <c r="B28">
        <v>37</v>
      </c>
      <c r="C28">
        <v>2100.1970000000001</v>
      </c>
      <c r="D28">
        <v>21966</v>
      </c>
      <c r="F28">
        <f t="shared" si="0"/>
        <v>10.459018844422689</v>
      </c>
      <c r="G28">
        <f>SUM($C$2:C27)</f>
        <v>42993.734799999991</v>
      </c>
      <c r="I28">
        <f t="shared" si="1"/>
        <v>2.3474646535128052</v>
      </c>
      <c r="J28">
        <f t="shared" si="1"/>
        <v>10.668809681734503</v>
      </c>
      <c r="K28">
        <v>37</v>
      </c>
    </row>
    <row r="29" spans="2:22">
      <c r="B29">
        <v>38</v>
      </c>
      <c r="C29">
        <v>2074.6</v>
      </c>
      <c r="D29">
        <v>20616</v>
      </c>
      <c r="F29">
        <f t="shared" si="0"/>
        <v>9.937337318037212</v>
      </c>
      <c r="G29">
        <f>SUM($C$2:C28)</f>
        <v>45093.931799999991</v>
      </c>
      <c r="I29">
        <f t="shared" si="1"/>
        <v>2.2962991093344733</v>
      </c>
      <c r="J29">
        <f t="shared" si="1"/>
        <v>10.716502966548985</v>
      </c>
      <c r="K29">
        <v>38</v>
      </c>
    </row>
    <row r="30" spans="2:22">
      <c r="B30">
        <v>39</v>
      </c>
      <c r="C30">
        <v>1950.588</v>
      </c>
      <c r="D30">
        <v>20167</v>
      </c>
      <c r="F30">
        <f t="shared" si="0"/>
        <v>10.338933695890676</v>
      </c>
      <c r="G30">
        <f>SUM($C$2:C29)</f>
        <v>47168.53179999999</v>
      </c>
      <c r="I30">
        <f t="shared" si="1"/>
        <v>2.3359167395740958</v>
      </c>
      <c r="J30">
        <f t="shared" si="1"/>
        <v>10.761482250078394</v>
      </c>
      <c r="K30">
        <v>39</v>
      </c>
    </row>
    <row r="31" spans="2:22">
      <c r="B31">
        <v>40</v>
      </c>
      <c r="C31">
        <v>1925.3330000000001</v>
      </c>
      <c r="D31">
        <v>15974</v>
      </c>
      <c r="F31">
        <f t="shared" si="0"/>
        <v>8.2967465887719154</v>
      </c>
      <c r="G31">
        <f>SUM($C$2:C30)</f>
        <v>49119.119799999993</v>
      </c>
      <c r="I31">
        <f t="shared" si="1"/>
        <v>2.1158634607029905</v>
      </c>
      <c r="J31">
        <f t="shared" si="1"/>
        <v>10.802003643279363</v>
      </c>
      <c r="K31">
        <v>40</v>
      </c>
    </row>
    <row r="32" spans="2:22">
      <c r="B32">
        <v>41</v>
      </c>
      <c r="C32">
        <v>2086.5279999999998</v>
      </c>
      <c r="D32">
        <v>20494</v>
      </c>
      <c r="F32">
        <f t="shared" si="0"/>
        <v>9.8220584626710021</v>
      </c>
      <c r="G32">
        <f>SUM($C$2:C31)</f>
        <v>51044.452799999992</v>
      </c>
      <c r="I32">
        <f t="shared" si="1"/>
        <v>2.2846307198158935</v>
      </c>
      <c r="J32">
        <f t="shared" si="1"/>
        <v>10.840452155592674</v>
      </c>
      <c r="K32">
        <v>41</v>
      </c>
    </row>
    <row r="33" spans="2:11">
      <c r="B33">
        <v>42</v>
      </c>
      <c r="C33">
        <v>1880.864</v>
      </c>
      <c r="D33">
        <v>22046</v>
      </c>
      <c r="F33">
        <f t="shared" si="0"/>
        <v>11.721208976300254</v>
      </c>
      <c r="G33">
        <f>SUM($C$2:C32)</f>
        <v>53130.98079999999</v>
      </c>
      <c r="I33">
        <f t="shared" si="1"/>
        <v>2.4613999338031824</v>
      </c>
      <c r="J33">
        <f t="shared" si="1"/>
        <v>10.880515479654797</v>
      </c>
      <c r="K33">
        <v>42</v>
      </c>
    </row>
    <row r="34" spans="2:11">
      <c r="B34">
        <v>43</v>
      </c>
      <c r="C34">
        <v>1603.8920000000001</v>
      </c>
      <c r="D34">
        <v>15760</v>
      </c>
      <c r="F34">
        <f t="shared" si="0"/>
        <v>9.8260980165746812</v>
      </c>
      <c r="G34">
        <f>SUM($C$2:C33)</f>
        <v>55011.844799999992</v>
      </c>
      <c r="I34">
        <f t="shared" si="1"/>
        <v>2.285041908923112</v>
      </c>
      <c r="J34">
        <f t="shared" si="1"/>
        <v>10.915303801027973</v>
      </c>
      <c r="K34">
        <v>43</v>
      </c>
    </row>
    <row r="35" spans="2:11">
      <c r="B35">
        <v>44</v>
      </c>
      <c r="C35">
        <v>1947.788</v>
      </c>
      <c r="D35">
        <v>19724</v>
      </c>
      <c r="F35">
        <f t="shared" si="0"/>
        <v>10.126358720764273</v>
      </c>
      <c r="G35">
        <f>SUM($C$2:C34)</f>
        <v>56615.736799999991</v>
      </c>
      <c r="I35">
        <f t="shared" si="1"/>
        <v>2.3151417986326921</v>
      </c>
      <c r="J35">
        <f t="shared" si="1"/>
        <v>10.944042260882302</v>
      </c>
      <c r="K35">
        <v>44</v>
      </c>
    </row>
    <row r="36" spans="2:11">
      <c r="B36">
        <v>45</v>
      </c>
      <c r="C36">
        <v>1053.8109999999999</v>
      </c>
      <c r="D36">
        <v>10374</v>
      </c>
      <c r="F36">
        <f t="shared" si="0"/>
        <v>9.8442699876922912</v>
      </c>
      <c r="G36">
        <f>SUM($C$2:C35)</f>
        <v>58563.524799999992</v>
      </c>
      <c r="I36">
        <f t="shared" si="1"/>
        <v>2.2868895587772791</v>
      </c>
      <c r="J36">
        <f t="shared" si="1"/>
        <v>10.977867338080603</v>
      </c>
      <c r="K36">
        <v>45</v>
      </c>
    </row>
    <row r="37" spans="2:11">
      <c r="B37">
        <v>46</v>
      </c>
      <c r="C37">
        <v>1962.8130000000001</v>
      </c>
      <c r="D37">
        <v>21766</v>
      </c>
      <c r="F37">
        <f t="shared" si="0"/>
        <v>11.089186794666633</v>
      </c>
      <c r="G37">
        <f>SUM($C$2:C36)</f>
        <v>59617.335799999993</v>
      </c>
      <c r="I37">
        <f t="shared" si="1"/>
        <v>2.4059704708708325</v>
      </c>
      <c r="J37">
        <f t="shared" si="1"/>
        <v>10.995701679886734</v>
      </c>
      <c r="K37">
        <v>46</v>
      </c>
    </row>
    <row r="38" spans="2:11">
      <c r="B38">
        <v>47</v>
      </c>
      <c r="C38">
        <v>2079.5300000000002</v>
      </c>
      <c r="D38">
        <v>18946</v>
      </c>
      <c r="F38">
        <f t="shared" si="0"/>
        <v>9.1107125167706151</v>
      </c>
      <c r="G38">
        <f>SUM($C$2:C37)</f>
        <v>61580.148799999995</v>
      </c>
      <c r="I38">
        <f t="shared" si="1"/>
        <v>2.2094509208117326</v>
      </c>
      <c r="J38">
        <f t="shared" si="1"/>
        <v>11.028094837844522</v>
      </c>
      <c r="K38">
        <v>47</v>
      </c>
    </row>
    <row r="39" spans="2:11">
      <c r="B39">
        <v>48</v>
      </c>
      <c r="C39">
        <v>1587.93</v>
      </c>
      <c r="D39">
        <v>15000</v>
      </c>
      <c r="F39">
        <f t="shared" si="0"/>
        <v>9.4462602255766939</v>
      </c>
      <c r="G39">
        <f>SUM($C$2:C38)</f>
        <v>63659.678799999994</v>
      </c>
      <c r="I39">
        <f t="shared" si="1"/>
        <v>2.2456189198533782</v>
      </c>
      <c r="J39">
        <f t="shared" si="1"/>
        <v>11.061306655268847</v>
      </c>
      <c r="K39">
        <v>48</v>
      </c>
    </row>
    <row r="40" spans="2:11">
      <c r="B40">
        <v>49</v>
      </c>
      <c r="C40">
        <v>2157.3249999999998</v>
      </c>
      <c r="D40">
        <v>20030</v>
      </c>
      <c r="F40">
        <f t="shared" si="0"/>
        <v>9.2846464950807146</v>
      </c>
      <c r="G40">
        <f>SUM($C$2:C39)</f>
        <v>65247.608799999995</v>
      </c>
      <c r="I40">
        <f t="shared" si="1"/>
        <v>2.228362121390679</v>
      </c>
      <c r="J40">
        <f t="shared" si="1"/>
        <v>11.085944677770136</v>
      </c>
      <c r="K40">
        <v>49</v>
      </c>
    </row>
    <row r="41" spans="2:11">
      <c r="B41">
        <v>50</v>
      </c>
      <c r="C41">
        <v>1908.085</v>
      </c>
      <c r="D41">
        <v>18661</v>
      </c>
      <c r="F41">
        <f t="shared" si="0"/>
        <v>9.7799626326919391</v>
      </c>
      <c r="G41">
        <f>SUM($C$2:C40)</f>
        <v>67404.933799999999</v>
      </c>
      <c r="I41">
        <f t="shared" si="1"/>
        <v>2.2803356632512815</v>
      </c>
      <c r="J41">
        <f t="shared" si="1"/>
        <v>11.118473496001695</v>
      </c>
      <c r="K41">
        <v>50</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85A46-24C8-449E-91AE-35CF06DC5C91}">
  <dimension ref="C1:W48"/>
  <sheetViews>
    <sheetView workbookViewId="0">
      <selection activeCell="E10" sqref="E10"/>
    </sheetView>
  </sheetViews>
  <sheetFormatPr defaultRowHeight="15"/>
  <cols>
    <col min="3" max="3" width="11" customWidth="1"/>
    <col min="4" max="4" width="11.5703125" customWidth="1"/>
    <col min="5" max="5" width="11.28515625" customWidth="1"/>
    <col min="7" max="7" width="12.140625" customWidth="1"/>
    <col min="8" max="8" width="12.7109375" customWidth="1"/>
    <col min="10" max="10" width="12.42578125" bestFit="1" customWidth="1"/>
    <col min="11" max="11" width="11.42578125" customWidth="1"/>
    <col min="12" max="12" width="11" customWidth="1"/>
    <col min="15" max="15" width="16.28515625" customWidth="1"/>
  </cols>
  <sheetData>
    <row r="1" spans="3:23">
      <c r="C1" t="s">
        <v>1</v>
      </c>
      <c r="D1" t="s">
        <v>3</v>
      </c>
      <c r="E1" t="s">
        <v>15</v>
      </c>
      <c r="G1" s="9" t="s">
        <v>123</v>
      </c>
      <c r="H1" s="9" t="s">
        <v>124</v>
      </c>
      <c r="J1" s="9" t="s">
        <v>125</v>
      </c>
      <c r="K1" s="9" t="s">
        <v>126</v>
      </c>
      <c r="L1" t="s">
        <v>1</v>
      </c>
      <c r="O1" t="s">
        <v>99</v>
      </c>
    </row>
    <row r="2" spans="3:23" ht="15.75" thickBot="1">
      <c r="C2">
        <v>4</v>
      </c>
      <c r="D2">
        <v>114.5669</v>
      </c>
      <c r="E2">
        <v>8711</v>
      </c>
      <c r="G2">
        <f t="shared" ref="G2:G48" si="0">E2/D2</f>
        <v>76.034177410753017</v>
      </c>
      <c r="H2" s="9">
        <v>90.199128000000002</v>
      </c>
      <c r="J2">
        <f t="shared" ref="J2" si="1">LN(G2)</f>
        <v>4.3311829419734096</v>
      </c>
      <c r="K2">
        <f t="shared" ref="K2" si="2">LN(H2)</f>
        <v>4.5020197596160836</v>
      </c>
      <c r="L2">
        <v>4</v>
      </c>
    </row>
    <row r="3" spans="3:23">
      <c r="C3">
        <v>5</v>
      </c>
      <c r="D3">
        <v>313.5147</v>
      </c>
      <c r="E3">
        <v>21869</v>
      </c>
      <c r="G3">
        <f t="shared" si="0"/>
        <v>69.754304981552693</v>
      </c>
      <c r="H3">
        <f>SUM($D$2:D2)</f>
        <v>114.5669</v>
      </c>
      <c r="J3">
        <f t="shared" ref="J3:J48" si="3">LN(G3)</f>
        <v>4.2449791389624938</v>
      </c>
      <c r="K3">
        <f t="shared" ref="K3:K48" si="4">LN(H3)</f>
        <v>4.7411589318454821</v>
      </c>
      <c r="L3">
        <v>5</v>
      </c>
      <c r="O3" s="7" t="s">
        <v>100</v>
      </c>
      <c r="P3" s="7"/>
    </row>
    <row r="4" spans="3:23">
      <c r="C4">
        <v>6</v>
      </c>
      <c r="D4">
        <v>364.88249999999999</v>
      </c>
      <c r="E4">
        <v>17270</v>
      </c>
      <c r="G4">
        <f t="shared" si="0"/>
        <v>47.330304961186137</v>
      </c>
      <c r="H4">
        <f>SUM($D$2:D3)</f>
        <v>428.08159999999998</v>
      </c>
      <c r="J4">
        <f t="shared" si="3"/>
        <v>3.8571507871931123</v>
      </c>
      <c r="K4">
        <f t="shared" si="4"/>
        <v>6.0593138316152011</v>
      </c>
      <c r="L4">
        <v>6</v>
      </c>
      <c r="O4" t="s">
        <v>101</v>
      </c>
      <c r="P4">
        <v>0.97345393628213017</v>
      </c>
    </row>
    <row r="5" spans="3:23">
      <c r="C5">
        <v>7</v>
      </c>
      <c r="D5">
        <v>680.99890000000005</v>
      </c>
      <c r="E5">
        <v>31630</v>
      </c>
      <c r="G5">
        <f t="shared" si="0"/>
        <v>46.446477373164626</v>
      </c>
      <c r="H5">
        <f>SUM($D$2:D4)</f>
        <v>792.96409999999992</v>
      </c>
      <c r="J5">
        <f t="shared" si="3"/>
        <v>3.838300625423146</v>
      </c>
      <c r="K5">
        <f t="shared" si="4"/>
        <v>6.6757779494877596</v>
      </c>
      <c r="L5">
        <v>7</v>
      </c>
      <c r="O5" t="s">
        <v>102</v>
      </c>
      <c r="P5" s="4">
        <v>0.94761256606317357</v>
      </c>
    </row>
    <row r="6" spans="3:23">
      <c r="C6">
        <v>8</v>
      </c>
      <c r="D6">
        <v>1011.625</v>
      </c>
      <c r="E6">
        <v>41397</v>
      </c>
      <c r="G6">
        <f t="shared" si="0"/>
        <v>40.921290003706908</v>
      </c>
      <c r="H6">
        <f>SUM($D$2:D5)</f>
        <v>1473.963</v>
      </c>
      <c r="J6">
        <f t="shared" si="3"/>
        <v>3.7116504656037983</v>
      </c>
      <c r="K6">
        <f t="shared" si="4"/>
        <v>7.2957099706703197</v>
      </c>
      <c r="L6">
        <v>8</v>
      </c>
      <c r="O6" t="s">
        <v>103</v>
      </c>
      <c r="P6">
        <v>0.94523131906604507</v>
      </c>
    </row>
    <row r="7" spans="3:23">
      <c r="C7">
        <v>9</v>
      </c>
      <c r="D7">
        <v>1129.2829999999999</v>
      </c>
      <c r="E7">
        <v>33990</v>
      </c>
      <c r="G7">
        <f t="shared" si="0"/>
        <v>30.098744070352605</v>
      </c>
      <c r="H7">
        <f>SUM($D$2:D6)</f>
        <v>2485.5879999999997</v>
      </c>
      <c r="J7">
        <f t="shared" si="3"/>
        <v>3.4044834456468531</v>
      </c>
      <c r="K7">
        <f t="shared" si="4"/>
        <v>7.8182645302590084</v>
      </c>
      <c r="L7">
        <v>9</v>
      </c>
      <c r="O7" t="s">
        <v>104</v>
      </c>
      <c r="P7">
        <v>0.12333861331102192</v>
      </c>
    </row>
    <row r="8" spans="3:23" ht="15.75" thickBot="1">
      <c r="C8">
        <v>10</v>
      </c>
      <c r="D8">
        <v>1388.0540000000001</v>
      </c>
      <c r="E8">
        <v>36880</v>
      </c>
      <c r="G8">
        <f t="shared" si="0"/>
        <v>26.569571500820572</v>
      </c>
      <c r="H8">
        <f>SUM($D$2:D7)</f>
        <v>3614.8709999999996</v>
      </c>
      <c r="J8">
        <f t="shared" si="3"/>
        <v>3.279766632461421</v>
      </c>
      <c r="K8">
        <f t="shared" si="4"/>
        <v>8.1928114493088504</v>
      </c>
      <c r="L8">
        <v>10</v>
      </c>
      <c r="O8" s="5" t="s">
        <v>105</v>
      </c>
      <c r="P8" s="5">
        <v>47</v>
      </c>
    </row>
    <row r="9" spans="3:23">
      <c r="C9">
        <v>11</v>
      </c>
      <c r="D9">
        <v>1319.489</v>
      </c>
      <c r="E9">
        <v>42018</v>
      </c>
      <c r="G9">
        <f t="shared" si="0"/>
        <v>31.844145726110636</v>
      </c>
      <c r="H9">
        <f>SUM($D$2:D8)</f>
        <v>5002.9249999999993</v>
      </c>
      <c r="J9">
        <f t="shared" si="3"/>
        <v>3.460853557466038</v>
      </c>
      <c r="K9">
        <f t="shared" si="4"/>
        <v>8.5177780203704412</v>
      </c>
      <c r="L9">
        <v>11</v>
      </c>
    </row>
    <row r="10" spans="3:23" ht="15.75" thickBot="1">
      <c r="C10">
        <v>12</v>
      </c>
      <c r="D10">
        <v>1412.0229999999999</v>
      </c>
      <c r="E10">
        <v>38038</v>
      </c>
      <c r="G10">
        <f t="shared" si="0"/>
        <v>26.93865468197048</v>
      </c>
      <c r="H10">
        <f>SUM($D$2:D9)</f>
        <v>6322.4139999999989</v>
      </c>
      <c r="J10">
        <f t="shared" si="3"/>
        <v>3.2935622321692413</v>
      </c>
      <c r="K10">
        <f t="shared" si="4"/>
        <v>8.7518563762372956</v>
      </c>
      <c r="L10">
        <v>12</v>
      </c>
      <c r="O10" t="s">
        <v>106</v>
      </c>
    </row>
    <row r="11" spans="3:23">
      <c r="C11">
        <v>13</v>
      </c>
      <c r="D11">
        <v>1605.3530000000001</v>
      </c>
      <c r="E11">
        <v>29054</v>
      </c>
      <c r="G11">
        <f t="shared" si="0"/>
        <v>18.098200208926013</v>
      </c>
      <c r="H11">
        <f>SUM($D$2:D10)</f>
        <v>7734.436999999999</v>
      </c>
      <c r="J11">
        <f t="shared" si="3"/>
        <v>2.8958124973567578</v>
      </c>
      <c r="K11">
        <f t="shared" si="4"/>
        <v>8.9534379743206429</v>
      </c>
      <c r="L11">
        <v>13</v>
      </c>
      <c r="O11" s="6"/>
      <c r="P11" s="6" t="s">
        <v>111</v>
      </c>
      <c r="Q11" s="6" t="s">
        <v>112</v>
      </c>
      <c r="R11" s="6" t="s">
        <v>113</v>
      </c>
      <c r="S11" s="6" t="s">
        <v>114</v>
      </c>
      <c r="T11" s="6" t="s">
        <v>115</v>
      </c>
    </row>
    <row r="12" spans="3:23">
      <c r="C12">
        <v>14</v>
      </c>
      <c r="D12">
        <v>1716.9849999999999</v>
      </c>
      <c r="E12">
        <v>27465</v>
      </c>
      <c r="G12">
        <f t="shared" si="0"/>
        <v>15.996062866012226</v>
      </c>
      <c r="H12">
        <f>SUM($D$2:D11)</f>
        <v>9339.7899999999991</v>
      </c>
      <c r="J12">
        <f t="shared" si="3"/>
        <v>2.7723426210851403</v>
      </c>
      <c r="K12">
        <f t="shared" si="4"/>
        <v>9.1420390470300781</v>
      </c>
      <c r="L12">
        <v>14</v>
      </c>
      <c r="O12" t="s">
        <v>107</v>
      </c>
      <c r="P12">
        <v>2</v>
      </c>
      <c r="Q12">
        <v>12.107500181093451</v>
      </c>
      <c r="R12">
        <v>6.0537500905467256</v>
      </c>
      <c r="S12">
        <v>397.94803613648293</v>
      </c>
      <c r="T12">
        <v>6.6526821731856464E-29</v>
      </c>
    </row>
    <row r="13" spans="3:23">
      <c r="C13">
        <v>15</v>
      </c>
      <c r="D13">
        <v>1512.8009999999999</v>
      </c>
      <c r="E13">
        <v>27048</v>
      </c>
      <c r="G13">
        <f t="shared" si="0"/>
        <v>17.879417054853878</v>
      </c>
      <c r="H13">
        <f>SUM($D$2:D12)</f>
        <v>11056.775</v>
      </c>
      <c r="J13">
        <f t="shared" si="3"/>
        <v>2.8836501660177807</v>
      </c>
      <c r="K13">
        <f t="shared" si="4"/>
        <v>9.3107986412352393</v>
      </c>
      <c r="L13">
        <v>15</v>
      </c>
      <c r="O13" t="s">
        <v>108</v>
      </c>
      <c r="P13">
        <v>44</v>
      </c>
      <c r="Q13">
        <v>0.66934619547337482</v>
      </c>
      <c r="R13">
        <v>1.5212413533485791E-2</v>
      </c>
    </row>
    <row r="14" spans="3:23" ht="15.75" thickBot="1">
      <c r="C14">
        <v>16</v>
      </c>
      <c r="D14">
        <v>1757.5160000000001</v>
      </c>
      <c r="E14">
        <v>31488</v>
      </c>
      <c r="G14">
        <f t="shared" si="0"/>
        <v>17.916195357538708</v>
      </c>
      <c r="H14">
        <f>SUM($D$2:D13)</f>
        <v>12569.575999999999</v>
      </c>
      <c r="J14">
        <f t="shared" si="3"/>
        <v>2.8857050723679167</v>
      </c>
      <c r="K14">
        <f t="shared" si="4"/>
        <v>9.4390345699095786</v>
      </c>
      <c r="L14">
        <v>16</v>
      </c>
      <c r="O14" s="5" t="s">
        <v>109</v>
      </c>
      <c r="P14" s="5">
        <v>46</v>
      </c>
      <c r="Q14" s="5">
        <v>12.776846376566827</v>
      </c>
      <c r="R14" s="5"/>
      <c r="S14" s="5"/>
      <c r="T14" s="5"/>
    </row>
    <row r="15" spans="3:23" ht="15.75" thickBot="1">
      <c r="C15">
        <v>17</v>
      </c>
      <c r="D15">
        <v>1071.777</v>
      </c>
      <c r="E15">
        <v>16236</v>
      </c>
      <c r="G15">
        <f t="shared" si="0"/>
        <v>15.148673651328588</v>
      </c>
      <c r="H15">
        <f>SUM($D$2:D14)</f>
        <v>14327.091999999999</v>
      </c>
      <c r="J15">
        <f t="shared" si="3"/>
        <v>2.7179129803557589</v>
      </c>
      <c r="K15">
        <f t="shared" si="4"/>
        <v>9.5699075693147879</v>
      </c>
      <c r="L15">
        <v>17</v>
      </c>
    </row>
    <row r="16" spans="3:23">
      <c r="C16">
        <v>18</v>
      </c>
      <c r="D16">
        <v>1917.7</v>
      </c>
      <c r="E16">
        <v>26489</v>
      </c>
      <c r="G16">
        <f t="shared" si="0"/>
        <v>13.812900870834854</v>
      </c>
      <c r="H16">
        <f>SUM($D$2:D15)</f>
        <v>15398.868999999999</v>
      </c>
      <c r="J16">
        <f t="shared" si="3"/>
        <v>2.6256030011797176</v>
      </c>
      <c r="K16">
        <f t="shared" si="4"/>
        <v>9.6420493441463151</v>
      </c>
      <c r="L16">
        <v>18</v>
      </c>
      <c r="O16" s="6"/>
      <c r="P16" s="6" t="s">
        <v>116</v>
      </c>
      <c r="Q16" s="6" t="s">
        <v>104</v>
      </c>
      <c r="R16" s="6" t="s">
        <v>117</v>
      </c>
      <c r="S16" s="6" t="s">
        <v>118</v>
      </c>
      <c r="T16" s="6" t="s">
        <v>119</v>
      </c>
      <c r="U16" s="6" t="s">
        <v>120</v>
      </c>
      <c r="V16" s="6" t="s">
        <v>121</v>
      </c>
      <c r="W16" s="6" t="s">
        <v>122</v>
      </c>
    </row>
    <row r="17" spans="3:23">
      <c r="C17">
        <v>19</v>
      </c>
      <c r="D17">
        <v>1832.9290000000001</v>
      </c>
      <c r="E17">
        <v>23714</v>
      </c>
      <c r="G17">
        <f t="shared" si="0"/>
        <v>12.937762455610663</v>
      </c>
      <c r="H17">
        <f>SUM($D$2:D16)</f>
        <v>17316.569</v>
      </c>
      <c r="J17">
        <f t="shared" si="3"/>
        <v>2.5601503572438338</v>
      </c>
      <c r="K17">
        <f t="shared" si="4"/>
        <v>9.7594190678048598</v>
      </c>
      <c r="L17">
        <v>19</v>
      </c>
      <c r="O17" t="s">
        <v>110</v>
      </c>
      <c r="P17">
        <v>5.8956381539763898</v>
      </c>
      <c r="Q17">
        <v>0.15468153838516541</v>
      </c>
      <c r="R17">
        <v>38.114685278704243</v>
      </c>
      <c r="S17" s="4">
        <v>2.4363950166519623E-35</v>
      </c>
      <c r="T17">
        <v>5.5838979971498492</v>
      </c>
      <c r="U17">
        <v>6.2073783108029303</v>
      </c>
      <c r="V17">
        <v>5.5838979971498492</v>
      </c>
      <c r="W17">
        <v>6.2073783108029303</v>
      </c>
    </row>
    <row r="18" spans="3:23">
      <c r="C18">
        <v>20</v>
      </c>
      <c r="D18">
        <v>2032.8520000000001</v>
      </c>
      <c r="E18">
        <v>27787</v>
      </c>
      <c r="G18">
        <f t="shared" si="0"/>
        <v>13.668973442237801</v>
      </c>
      <c r="H18">
        <f>SUM($D$2:D17)</f>
        <v>19149.498</v>
      </c>
      <c r="J18">
        <f t="shared" si="3"/>
        <v>2.6151285522494536</v>
      </c>
      <c r="K18">
        <f t="shared" si="4"/>
        <v>9.8600317801659791</v>
      </c>
      <c r="L18">
        <v>20</v>
      </c>
      <c r="O18" t="s">
        <v>126</v>
      </c>
      <c r="P18" s="4">
        <v>-0.32800906765448695</v>
      </c>
      <c r="Q18">
        <v>2.1275281100102017E-2</v>
      </c>
      <c r="R18">
        <v>-15.417378793313059</v>
      </c>
      <c r="S18" s="4">
        <v>2.3642484009456268E-19</v>
      </c>
      <c r="T18">
        <v>-0.37088657932080882</v>
      </c>
      <c r="U18">
        <v>-0.28513155598816509</v>
      </c>
      <c r="V18">
        <v>-0.37088657932080882</v>
      </c>
      <c r="W18">
        <v>-0.28513155598816509</v>
      </c>
    </row>
    <row r="19" spans="3:23" ht="15.75" thickBot="1">
      <c r="C19">
        <v>21</v>
      </c>
      <c r="D19">
        <v>1993.086</v>
      </c>
      <c r="E19">
        <v>25505</v>
      </c>
      <c r="G19">
        <f t="shared" si="0"/>
        <v>12.796738324387407</v>
      </c>
      <c r="H19">
        <f>SUM($D$2:D18)</f>
        <v>21182.35</v>
      </c>
      <c r="J19">
        <f t="shared" si="3"/>
        <v>2.5491903200466108</v>
      </c>
      <c r="K19">
        <f t="shared" si="4"/>
        <v>9.9609235667304219</v>
      </c>
      <c r="L19">
        <v>21</v>
      </c>
      <c r="O19" s="5" t="s">
        <v>1</v>
      </c>
      <c r="P19" s="10">
        <v>2.2238373757944769E-3</v>
      </c>
      <c r="Q19" s="5">
        <v>2.5489560591032104E-3</v>
      </c>
      <c r="R19" s="5">
        <v>0.87245025972588996</v>
      </c>
      <c r="S19" s="8">
        <v>0.38769905280860473</v>
      </c>
      <c r="T19" s="5">
        <v>-2.9132460144040977E-3</v>
      </c>
      <c r="U19" s="5">
        <v>7.3609207659930519E-3</v>
      </c>
      <c r="V19" s="5">
        <v>-2.9132460144040977E-3</v>
      </c>
      <c r="W19" s="5">
        <v>7.3609207659930519E-3</v>
      </c>
    </row>
    <row r="20" spans="3:23">
      <c r="C20">
        <v>22</v>
      </c>
      <c r="D20">
        <v>1404.854</v>
      </c>
      <c r="E20">
        <v>16830</v>
      </c>
      <c r="G20">
        <f t="shared" si="0"/>
        <v>11.979892572466605</v>
      </c>
      <c r="H20">
        <f>SUM($D$2:D19)</f>
        <v>23175.435999999998</v>
      </c>
      <c r="J20">
        <f t="shared" si="3"/>
        <v>2.4832296254072479</v>
      </c>
      <c r="K20">
        <f t="shared" si="4"/>
        <v>10.050848203633569</v>
      </c>
      <c r="L20">
        <v>22</v>
      </c>
    </row>
    <row r="21" spans="3:23">
      <c r="C21">
        <v>23</v>
      </c>
      <c r="D21">
        <v>1910.01</v>
      </c>
      <c r="E21">
        <v>31466</v>
      </c>
      <c r="G21">
        <f t="shared" si="0"/>
        <v>16.474259297071743</v>
      </c>
      <c r="H21">
        <f>SUM($D$2:D20)</f>
        <v>24580.289999999997</v>
      </c>
      <c r="J21">
        <f t="shared" si="3"/>
        <v>2.8017991201713044</v>
      </c>
      <c r="K21">
        <f t="shared" si="4"/>
        <v>10.109700181260354</v>
      </c>
      <c r="L21">
        <v>23</v>
      </c>
    </row>
    <row r="22" spans="3:23">
      <c r="C22">
        <v>24</v>
      </c>
      <c r="D22">
        <v>1629.7280000000001</v>
      </c>
      <c r="E22">
        <v>20881</v>
      </c>
      <c r="G22">
        <f t="shared" si="0"/>
        <v>12.8125674959257</v>
      </c>
      <c r="H22">
        <f>SUM($D$2:D21)</f>
        <v>26490.299999999996</v>
      </c>
      <c r="J22">
        <f t="shared" si="3"/>
        <v>2.5504265248594402</v>
      </c>
      <c r="K22">
        <f t="shared" si="4"/>
        <v>10.1845339072303</v>
      </c>
      <c r="L22">
        <v>24</v>
      </c>
    </row>
    <row r="23" spans="3:23">
      <c r="C23">
        <v>25</v>
      </c>
      <c r="D23">
        <v>1932.123</v>
      </c>
      <c r="E23">
        <v>24486</v>
      </c>
      <c r="G23">
        <f t="shared" si="0"/>
        <v>12.673106215287536</v>
      </c>
      <c r="H23">
        <f>SUM($D$2:D22)</f>
        <v>28120.027999999995</v>
      </c>
      <c r="J23">
        <f t="shared" si="3"/>
        <v>2.5394821272916284</v>
      </c>
      <c r="K23">
        <f t="shared" si="4"/>
        <v>10.24423734165668</v>
      </c>
      <c r="L23">
        <v>25</v>
      </c>
    </row>
    <row r="24" spans="3:23">
      <c r="C24">
        <v>26</v>
      </c>
      <c r="D24">
        <v>2021.049</v>
      </c>
      <c r="E24">
        <v>22702</v>
      </c>
      <c r="G24">
        <f t="shared" si="0"/>
        <v>11.232780600569308</v>
      </c>
      <c r="H24">
        <f>SUM($D$2:D23)</f>
        <v>30052.150999999994</v>
      </c>
      <c r="J24">
        <f t="shared" si="3"/>
        <v>2.4188363427825212</v>
      </c>
      <c r="K24">
        <f t="shared" si="4"/>
        <v>10.310689518100412</v>
      </c>
      <c r="L24">
        <v>26</v>
      </c>
    </row>
    <row r="25" spans="3:23">
      <c r="C25">
        <v>27</v>
      </c>
      <c r="D25">
        <v>1950.7090000000001</v>
      </c>
      <c r="E25">
        <v>22674</v>
      </c>
      <c r="G25">
        <f t="shared" si="0"/>
        <v>11.623466134620797</v>
      </c>
      <c r="H25">
        <f>SUM($D$2:D24)</f>
        <v>32073.199999999993</v>
      </c>
      <c r="J25">
        <f t="shared" si="3"/>
        <v>2.4530259973588953</v>
      </c>
      <c r="K25">
        <f t="shared" si="4"/>
        <v>10.375776069436807</v>
      </c>
      <c r="L25">
        <v>27</v>
      </c>
    </row>
    <row r="26" spans="3:23">
      <c r="C26">
        <v>28</v>
      </c>
      <c r="D26">
        <v>1878.9839999999999</v>
      </c>
      <c r="E26">
        <v>25037</v>
      </c>
      <c r="G26">
        <f t="shared" si="0"/>
        <v>13.32475422888114</v>
      </c>
      <c r="H26">
        <f>SUM($D$2:D25)</f>
        <v>34023.908999999992</v>
      </c>
      <c r="J26">
        <f t="shared" si="3"/>
        <v>2.5896235255201683</v>
      </c>
      <c r="K26">
        <f t="shared" si="4"/>
        <v>10.434818762347245</v>
      </c>
      <c r="L26">
        <v>28</v>
      </c>
    </row>
    <row r="27" spans="3:23">
      <c r="C27">
        <v>29</v>
      </c>
      <c r="D27">
        <v>1939.2570000000001</v>
      </c>
      <c r="E27">
        <v>24562</v>
      </c>
      <c r="G27">
        <f t="shared" si="0"/>
        <v>12.665675565435627</v>
      </c>
      <c r="H27">
        <f>SUM($D$2:D26)</f>
        <v>35902.892999999989</v>
      </c>
      <c r="J27">
        <f t="shared" si="3"/>
        <v>2.53889562316296</v>
      </c>
      <c r="K27">
        <f t="shared" si="4"/>
        <v>10.488573156187794</v>
      </c>
      <c r="L27">
        <v>29</v>
      </c>
    </row>
    <row r="28" spans="3:23">
      <c r="C28">
        <v>30</v>
      </c>
      <c r="D28">
        <v>2123.0169999999998</v>
      </c>
      <c r="E28">
        <v>24810</v>
      </c>
      <c r="G28">
        <f t="shared" si="0"/>
        <v>11.686199403961439</v>
      </c>
      <c r="H28">
        <f>SUM($D$2:D27)</f>
        <v>37842.149999999987</v>
      </c>
      <c r="J28">
        <f t="shared" si="3"/>
        <v>2.4584086074781459</v>
      </c>
      <c r="K28">
        <f t="shared" si="4"/>
        <v>10.54117883973354</v>
      </c>
      <c r="L28">
        <v>30</v>
      </c>
    </row>
    <row r="29" spans="3:23">
      <c r="C29">
        <v>31</v>
      </c>
      <c r="D29">
        <v>2028.6559999999999</v>
      </c>
      <c r="E29">
        <v>22675</v>
      </c>
      <c r="G29">
        <f t="shared" si="0"/>
        <v>11.177350916074484</v>
      </c>
      <c r="H29">
        <f>SUM($D$2:D28)</f>
        <v>39965.166999999987</v>
      </c>
      <c r="J29">
        <f t="shared" si="3"/>
        <v>2.4138894911774633</v>
      </c>
      <c r="K29">
        <f t="shared" si="4"/>
        <v>10.595763528707712</v>
      </c>
      <c r="L29">
        <v>31</v>
      </c>
    </row>
    <row r="30" spans="3:23">
      <c r="C30">
        <v>32</v>
      </c>
      <c r="D30">
        <v>1952.289</v>
      </c>
      <c r="E30">
        <v>21762</v>
      </c>
      <c r="G30">
        <f t="shared" si="0"/>
        <v>11.146915236422476</v>
      </c>
      <c r="H30">
        <f>SUM($D$2:D29)</f>
        <v>41993.822999999989</v>
      </c>
      <c r="J30">
        <f t="shared" si="3"/>
        <v>2.4111627992180362</v>
      </c>
      <c r="K30">
        <f t="shared" si="4"/>
        <v>10.64527781502087</v>
      </c>
      <c r="L30">
        <v>32</v>
      </c>
    </row>
    <row r="31" spans="3:23">
      <c r="C31">
        <v>33</v>
      </c>
      <c r="D31">
        <v>2009.78</v>
      </c>
      <c r="E31">
        <v>22864</v>
      </c>
      <c r="G31">
        <f t="shared" si="0"/>
        <v>11.376369552886386</v>
      </c>
      <c r="H31">
        <f>SUM($D$2:D30)</f>
        <v>43946.111999999986</v>
      </c>
      <c r="J31">
        <f t="shared" si="3"/>
        <v>2.4315383578432335</v>
      </c>
      <c r="K31">
        <f t="shared" si="4"/>
        <v>10.690719435036316</v>
      </c>
      <c r="L31">
        <v>33</v>
      </c>
    </row>
    <row r="32" spans="3:23">
      <c r="C32">
        <v>34</v>
      </c>
      <c r="D32">
        <v>1898.33</v>
      </c>
      <c r="E32">
        <v>25569</v>
      </c>
      <c r="G32">
        <f t="shared" si="0"/>
        <v>13.469207145227648</v>
      </c>
      <c r="H32">
        <f>SUM($D$2:D31)</f>
        <v>45955.891999999985</v>
      </c>
      <c r="J32">
        <f t="shared" si="3"/>
        <v>2.6004061279050275</v>
      </c>
      <c r="K32">
        <f t="shared" si="4"/>
        <v>10.735437345896511</v>
      </c>
      <c r="L32">
        <v>34</v>
      </c>
    </row>
    <row r="33" spans="3:12">
      <c r="C33">
        <v>35</v>
      </c>
      <c r="D33">
        <v>1471.777</v>
      </c>
      <c r="E33">
        <v>21910</v>
      </c>
      <c r="G33">
        <f t="shared" si="0"/>
        <v>14.886766133728139</v>
      </c>
      <c r="H33">
        <f>SUM($D$2:D32)</f>
        <v>47854.221999999987</v>
      </c>
      <c r="J33">
        <f t="shared" si="3"/>
        <v>2.7004726393423688</v>
      </c>
      <c r="K33">
        <f t="shared" si="4"/>
        <v>10.77591462705349</v>
      </c>
      <c r="L33">
        <v>35</v>
      </c>
    </row>
    <row r="34" spans="3:12">
      <c r="C34">
        <v>36</v>
      </c>
      <c r="D34">
        <v>1488.1279999999999</v>
      </c>
      <c r="E34">
        <v>21069</v>
      </c>
      <c r="G34">
        <f t="shared" si="0"/>
        <v>14.158056296232584</v>
      </c>
      <c r="H34">
        <f>SUM($D$2:D33)</f>
        <v>49325.998999999989</v>
      </c>
      <c r="J34">
        <f t="shared" si="3"/>
        <v>2.6502838116283542</v>
      </c>
      <c r="K34">
        <f t="shared" si="4"/>
        <v>10.806206584106905</v>
      </c>
      <c r="L34">
        <v>36</v>
      </c>
    </row>
    <row r="35" spans="3:12">
      <c r="C35">
        <v>37</v>
      </c>
      <c r="D35">
        <v>2057.8040000000001</v>
      </c>
      <c r="E35">
        <v>24103</v>
      </c>
      <c r="G35">
        <f t="shared" si="0"/>
        <v>11.712971692153383</v>
      </c>
      <c r="H35">
        <f>SUM($D$2:D34)</f>
        <v>50814.126999999986</v>
      </c>
      <c r="J35">
        <f t="shared" si="3"/>
        <v>2.4606969192960682</v>
      </c>
      <c r="K35">
        <f t="shared" si="4"/>
        <v>10.835929685457744</v>
      </c>
      <c r="L35">
        <v>37</v>
      </c>
    </row>
    <row r="36" spans="3:12">
      <c r="C36">
        <v>38</v>
      </c>
      <c r="D36">
        <v>1981.856</v>
      </c>
      <c r="E36">
        <v>22406</v>
      </c>
      <c r="G36">
        <f t="shared" si="0"/>
        <v>11.30556407730935</v>
      </c>
      <c r="H36">
        <f>SUM($D$2:D35)</f>
        <v>52871.930999999982</v>
      </c>
      <c r="J36">
        <f t="shared" si="3"/>
        <v>2.4252950007531213</v>
      </c>
      <c r="K36">
        <f t="shared" si="4"/>
        <v>10.875627872110853</v>
      </c>
      <c r="L36">
        <v>38</v>
      </c>
    </row>
    <row r="37" spans="3:12">
      <c r="C37">
        <v>39</v>
      </c>
      <c r="D37">
        <v>1961.212</v>
      </c>
      <c r="E37">
        <v>22213</v>
      </c>
      <c r="G37">
        <f t="shared" si="0"/>
        <v>11.326159538081553</v>
      </c>
      <c r="H37">
        <f>SUM($D$2:D36)</f>
        <v>54853.786999999982</v>
      </c>
      <c r="J37">
        <f t="shared" si="3"/>
        <v>2.4271150535964283</v>
      </c>
      <c r="K37">
        <f t="shared" si="4"/>
        <v>10.912426506164149</v>
      </c>
      <c r="L37">
        <v>39</v>
      </c>
    </row>
    <row r="38" spans="3:12">
      <c r="C38">
        <v>40</v>
      </c>
      <c r="D38">
        <v>1804.3330000000001</v>
      </c>
      <c r="E38">
        <v>19792</v>
      </c>
      <c r="G38">
        <f t="shared" si="0"/>
        <v>10.969150373018728</v>
      </c>
      <c r="H38">
        <f>SUM($D$2:D37)</f>
        <v>56814.998999999982</v>
      </c>
      <c r="J38">
        <f t="shared" si="3"/>
        <v>2.3950868212438579</v>
      </c>
      <c r="K38">
        <f t="shared" si="4"/>
        <v>10.947555636751124</v>
      </c>
      <c r="L38">
        <v>40</v>
      </c>
    </row>
    <row r="39" spans="3:12">
      <c r="C39">
        <v>41</v>
      </c>
      <c r="D39">
        <v>2193.7600000000002</v>
      </c>
      <c r="E39">
        <v>21179</v>
      </c>
      <c r="G39">
        <f t="shared" si="0"/>
        <v>9.654201006491137</v>
      </c>
      <c r="H39">
        <f>SUM($D$2:D38)</f>
        <v>58619.33199999998</v>
      </c>
      <c r="J39">
        <f t="shared" si="3"/>
        <v>2.2673931580792566</v>
      </c>
      <c r="K39">
        <f t="shared" si="4"/>
        <v>10.978819818771774</v>
      </c>
      <c r="L39">
        <v>41</v>
      </c>
    </row>
    <row r="40" spans="3:12">
      <c r="C40">
        <v>42</v>
      </c>
      <c r="D40">
        <v>2150.578</v>
      </c>
      <c r="E40">
        <v>22653</v>
      </c>
      <c r="G40">
        <f t="shared" si="0"/>
        <v>10.53344728719442</v>
      </c>
      <c r="H40">
        <f>SUM($D$2:D39)</f>
        <v>60813.091999999982</v>
      </c>
      <c r="J40">
        <f t="shared" si="3"/>
        <v>2.3545556502707718</v>
      </c>
      <c r="K40">
        <f t="shared" si="4"/>
        <v>11.015560373721677</v>
      </c>
      <c r="L40">
        <v>42</v>
      </c>
    </row>
    <row r="41" spans="3:12">
      <c r="C41">
        <v>43</v>
      </c>
      <c r="D41">
        <v>1707.6579999999999</v>
      </c>
      <c r="E41">
        <v>19880</v>
      </c>
      <c r="G41">
        <f t="shared" si="0"/>
        <v>11.641675323747496</v>
      </c>
      <c r="H41">
        <f>SUM($D$2:D40)</f>
        <v>62963.669999999984</v>
      </c>
      <c r="J41">
        <f t="shared" si="3"/>
        <v>2.4545913601036298</v>
      </c>
      <c r="K41">
        <f t="shared" si="4"/>
        <v>11.05031317237083</v>
      </c>
      <c r="L41">
        <v>43</v>
      </c>
    </row>
    <row r="42" spans="3:12">
      <c r="C42">
        <v>44</v>
      </c>
      <c r="D42">
        <v>2025.183</v>
      </c>
      <c r="E42">
        <v>21318</v>
      </c>
      <c r="G42">
        <f t="shared" si="0"/>
        <v>10.526456127668462</v>
      </c>
      <c r="H42">
        <f>SUM($D$2:D41)</f>
        <v>64671.327999999987</v>
      </c>
      <c r="J42">
        <f t="shared" si="3"/>
        <v>2.3538917194212279</v>
      </c>
      <c r="K42">
        <f t="shared" si="4"/>
        <v>11.077073229253765</v>
      </c>
      <c r="L42">
        <v>44</v>
      </c>
    </row>
    <row r="43" spans="3:12">
      <c r="C43">
        <v>45</v>
      </c>
      <c r="D43">
        <v>1120.25</v>
      </c>
      <c r="E43">
        <v>12583</v>
      </c>
      <c r="G43">
        <f t="shared" si="0"/>
        <v>11.23231421557688</v>
      </c>
      <c r="H43">
        <f>SUM($D$2:D42)</f>
        <v>66696.510999999984</v>
      </c>
      <c r="J43">
        <f t="shared" si="3"/>
        <v>2.4187948219257156</v>
      </c>
      <c r="K43">
        <f t="shared" si="4"/>
        <v>11.107907921689982</v>
      </c>
      <c r="L43">
        <v>45</v>
      </c>
    </row>
    <row r="44" spans="3:12">
      <c r="C44">
        <v>46</v>
      </c>
      <c r="D44">
        <v>1919.7260000000001</v>
      </c>
      <c r="E44">
        <v>20624</v>
      </c>
      <c r="G44">
        <f t="shared" si="0"/>
        <v>10.743199810806333</v>
      </c>
      <c r="H44">
        <f>SUM($D$2:D43)</f>
        <v>67816.760999999984</v>
      </c>
      <c r="J44">
        <f t="shared" si="3"/>
        <v>2.3742729786742776</v>
      </c>
      <c r="K44">
        <f t="shared" si="4"/>
        <v>11.124564655765919</v>
      </c>
      <c r="L44">
        <v>46</v>
      </c>
    </row>
    <row r="45" spans="3:12">
      <c r="C45">
        <v>47</v>
      </c>
      <c r="D45">
        <v>2086.0509999999999</v>
      </c>
      <c r="E45">
        <v>22277</v>
      </c>
      <c r="G45">
        <f t="shared" si="0"/>
        <v>10.679029419702587</v>
      </c>
      <c r="H45">
        <f>SUM($D$2:D44)</f>
        <v>69736.486999999979</v>
      </c>
      <c r="J45">
        <f t="shared" si="3"/>
        <v>2.3682819510973641</v>
      </c>
      <c r="K45">
        <f t="shared" si="4"/>
        <v>11.152478946147582</v>
      </c>
      <c r="L45">
        <v>47</v>
      </c>
    </row>
    <row r="46" spans="3:12">
      <c r="C46">
        <v>48</v>
      </c>
      <c r="D46">
        <v>1593.4459999999999</v>
      </c>
      <c r="E46">
        <v>14599</v>
      </c>
      <c r="G46">
        <f t="shared" si="0"/>
        <v>9.1619044511078513</v>
      </c>
      <c r="H46">
        <f>SUM($D$2:D45)</f>
        <v>71822.537999999986</v>
      </c>
      <c r="J46">
        <f t="shared" si="3"/>
        <v>2.2150540665854428</v>
      </c>
      <c r="K46">
        <f t="shared" si="4"/>
        <v>11.181953605501553</v>
      </c>
      <c r="L46">
        <v>48</v>
      </c>
    </row>
    <row r="47" spans="3:12">
      <c r="C47">
        <v>49</v>
      </c>
      <c r="D47">
        <v>2162.931</v>
      </c>
      <c r="E47">
        <v>20694</v>
      </c>
      <c r="G47">
        <f t="shared" si="0"/>
        <v>9.5675728906747377</v>
      </c>
      <c r="H47">
        <f>SUM($D$2:D46)</f>
        <v>73415.983999999982</v>
      </c>
      <c r="J47">
        <f t="shared" si="3"/>
        <v>2.2583795568593539</v>
      </c>
      <c r="K47">
        <f t="shared" si="4"/>
        <v>11.20389695656268</v>
      </c>
      <c r="L47">
        <v>49</v>
      </c>
    </row>
    <row r="48" spans="3:12">
      <c r="C48">
        <v>50</v>
      </c>
      <c r="D48">
        <v>2073.1880000000001</v>
      </c>
      <c r="E48">
        <v>21313</v>
      </c>
      <c r="G48">
        <f t="shared" si="0"/>
        <v>10.280302606420642</v>
      </c>
      <c r="H48">
        <f>SUM($D$2:D47)</f>
        <v>75578.914999999979</v>
      </c>
      <c r="J48">
        <f t="shared" si="3"/>
        <v>2.3302296960160174</v>
      </c>
      <c r="K48">
        <f t="shared" si="4"/>
        <v>11.232932621150793</v>
      </c>
      <c r="L48">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1"/>
  <sheetViews>
    <sheetView topLeftCell="A3" workbookViewId="0">
      <selection activeCell="C24" sqref="C24"/>
    </sheetView>
  </sheetViews>
  <sheetFormatPr defaultColWidth="9.140625" defaultRowHeight="15"/>
  <cols>
    <col min="1" max="1" width="130.140625" style="2" customWidth="1"/>
    <col min="2" max="16384" width="9.140625" style="2"/>
  </cols>
  <sheetData>
    <row r="1" spans="1:1" s="1" customFormat="1" ht="15.75">
      <c r="A1" s="1" t="s">
        <v>70</v>
      </c>
    </row>
    <row r="3" spans="1:1">
      <c r="A3" s="2" t="s">
        <v>71</v>
      </c>
    </row>
    <row r="4" spans="1:1">
      <c r="A4" s="2" t="s">
        <v>72</v>
      </c>
    </row>
    <row r="5" spans="1:1">
      <c r="A5" s="2" t="s">
        <v>73</v>
      </c>
    </row>
    <row r="6" spans="1:1">
      <c r="A6" s="2" t="s">
        <v>74</v>
      </c>
    </row>
    <row r="7" spans="1:1">
      <c r="A7" s="2" t="s">
        <v>75</v>
      </c>
    </row>
    <row r="8" spans="1:1">
      <c r="A8" s="2" t="s">
        <v>76</v>
      </c>
    </row>
    <row r="9" spans="1:1">
      <c r="A9" s="2" t="s">
        <v>74</v>
      </c>
    </row>
    <row r="10" spans="1:1">
      <c r="A10" s="2" t="s">
        <v>77</v>
      </c>
    </row>
    <row r="11" spans="1:1">
      <c r="A11" s="2" t="s">
        <v>78</v>
      </c>
    </row>
    <row r="12" spans="1:1">
      <c r="A12" s="2" t="s">
        <v>79</v>
      </c>
    </row>
    <row r="13" spans="1:1">
      <c r="A13" s="2" t="s">
        <v>80</v>
      </c>
    </row>
    <row r="14" spans="1:1">
      <c r="A14" s="2" t="s">
        <v>81</v>
      </c>
    </row>
    <row r="15" spans="1:1">
      <c r="A15" s="2" t="s">
        <v>82</v>
      </c>
    </row>
    <row r="16" spans="1:1">
      <c r="A16" s="2" t="s">
        <v>83</v>
      </c>
    </row>
    <row r="17" spans="1:1">
      <c r="A17" s="2" t="s">
        <v>84</v>
      </c>
    </row>
    <row r="18" spans="1:1">
      <c r="A18" s="2" t="s">
        <v>85</v>
      </c>
    </row>
    <row r="19" spans="1:1">
      <c r="A19" s="2" t="s">
        <v>86</v>
      </c>
    </row>
    <row r="20" spans="1:1">
      <c r="A20" s="2" t="s">
        <v>87</v>
      </c>
    </row>
    <row r="21" spans="1:1">
      <c r="A21" s="2" t="s">
        <v>88</v>
      </c>
    </row>
    <row r="22" spans="1:1">
      <c r="A22" s="2" t="s">
        <v>89</v>
      </c>
    </row>
    <row r="23" spans="1:1">
      <c r="A23" s="2" t="s">
        <v>90</v>
      </c>
    </row>
    <row r="24" spans="1:1">
      <c r="A24" s="2" t="s">
        <v>91</v>
      </c>
    </row>
    <row r="25" spans="1:1">
      <c r="A25" s="2" t="s">
        <v>92</v>
      </c>
    </row>
    <row r="26" spans="1:1">
      <c r="A26" s="2" t="s">
        <v>93</v>
      </c>
    </row>
    <row r="27" spans="1:1">
      <c r="A27" s="2" t="s">
        <v>94</v>
      </c>
    </row>
    <row r="28" spans="1:1">
      <c r="A28" s="2" t="s">
        <v>95</v>
      </c>
    </row>
    <row r="29" spans="1:1">
      <c r="A29" s="2" t="s">
        <v>96</v>
      </c>
    </row>
    <row r="30" spans="1:1">
      <c r="A30" s="2" t="s">
        <v>74</v>
      </c>
    </row>
    <row r="31" spans="1:1">
      <c r="A31" s="2" t="s">
        <v>97</v>
      </c>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learn_do_weekly</vt:lpstr>
      <vt:lpstr>Insights</vt:lpstr>
      <vt:lpstr>S2</vt:lpstr>
      <vt:lpstr>S1</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Murdock</dc:creator>
  <cp:lastModifiedBy>niloofar nalchigar</cp:lastModifiedBy>
  <dcterms:created xsi:type="dcterms:W3CDTF">2017-06-08T08:32:00Z</dcterms:created>
  <dcterms:modified xsi:type="dcterms:W3CDTF">2023-12-17T18:53:48Z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1033-3.9.0.6159</vt:lpwstr>
  </property>
</Properties>
</file>