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counts1\Downloads\Coach X Assignments\"/>
    </mc:Choice>
  </mc:AlternateContent>
  <xr:revisionPtr revIDLastSave="0" documentId="13_ncr:1_{36160E62-5950-4A59-9200-FEC5E7826C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H28" i="1"/>
  <c r="G28" i="1"/>
  <c r="C14" i="1"/>
  <c r="C8" i="1"/>
  <c r="C13" i="1"/>
  <c r="I8" i="1"/>
  <c r="I10" i="1"/>
  <c r="I12" i="1"/>
  <c r="G14" i="1"/>
  <c r="G5" i="1"/>
  <c r="H31" i="1"/>
  <c r="G31" i="1"/>
  <c r="D31" i="1"/>
  <c r="C31" i="1"/>
  <c r="B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H30" i="1"/>
  <c r="G30" i="1"/>
  <c r="I18" i="1"/>
  <c r="I19" i="1"/>
  <c r="I20" i="1"/>
  <c r="I21" i="1"/>
  <c r="I22" i="1"/>
  <c r="I23" i="1"/>
  <c r="I24" i="1"/>
  <c r="I25" i="1"/>
  <c r="I26" i="1"/>
  <c r="I27" i="1"/>
  <c r="I17" i="1"/>
  <c r="D11" i="1"/>
  <c r="D6" i="1"/>
  <c r="D5" i="1"/>
  <c r="F5" i="1"/>
  <c r="F12" i="1"/>
  <c r="H10" i="1"/>
  <c r="F10" i="1"/>
  <c r="F8" i="1"/>
  <c r="A6" i="1"/>
  <c r="B13" i="1"/>
  <c r="D10" i="1"/>
  <c r="B8" i="1"/>
  <c r="B14" i="1" l="1"/>
  <c r="H12" i="1"/>
  <c r="H8" i="1"/>
  <c r="G8" i="1"/>
  <c r="D13" i="1"/>
  <c r="D8" i="1"/>
  <c r="H5" i="1" l="1"/>
  <c r="I5" i="1" s="1"/>
  <c r="H14" i="1"/>
  <c r="I14" i="1" s="1"/>
  <c r="D14" i="1"/>
  <c r="G10" i="1"/>
  <c r="G12" i="1" l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<sst xmlns="http://schemas.openxmlformats.org/spreadsheetml/2006/main" count="60" uniqueCount="51">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</sst>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  <numFmt numFmtId="171" formatCode="_ * #,##0_ ;_ * \-#,##0_ ;_ * &quot;-&quot;??_ ;_ @_ "/>
  </numFmts>
  <fonts count="2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165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167" fontId="17" fillId="4" borderId="6" xfId="0" applyNumberFormat="1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  <xf numFmtId="1" fontId="3" fillId="8" borderId="1" xfId="1" applyNumberFormat="1" applyFont="1" applyFill="1" applyBorder="1" applyAlignment="1" applyProtection="1">
      <alignment vertical="center"/>
      <protection locked="0"/>
    </xf>
    <xf numFmtId="171" fontId="17" fillId="6" borderId="6" xfId="2" applyNumberFormat="1" applyFont="1" applyFill="1" applyBorder="1" applyAlignment="1">
      <alignment horizontal="center" vertical="center"/>
    </xf>
    <xf numFmtId="171" fontId="2" fillId="7" borderId="6" xfId="2" applyNumberFormat="1" applyFont="1" applyFill="1" applyBorder="1" applyAlignment="1">
      <alignment horizontal="center" vertical="center"/>
    </xf>
    <xf numFmtId="171" fontId="17" fillId="9" borderId="6" xfId="2" applyNumberFormat="1" applyFont="1" applyFill="1" applyBorder="1" applyAlignment="1">
      <alignment horizontal="center" vertical="center"/>
    </xf>
    <xf numFmtId="171" fontId="17" fillId="10" borderId="6" xfId="2" applyNumberFormat="1" applyFont="1" applyFill="1" applyBorder="1" applyAlignment="1">
      <alignment horizontal="center" vertical="center"/>
    </xf>
    <xf numFmtId="171" fontId="17" fillId="4" borderId="6" xfId="2" applyNumberFormat="1" applyFont="1" applyFill="1" applyBorder="1" applyAlignment="1">
      <alignment horizontal="center" vertical="center"/>
    </xf>
  </cellXfs>
  <cellStyles count="3">
    <cellStyle name="Comma" xfId="2" builtinId="3"/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F13" workbookViewId="0">
      <selection activeCell="H17" sqref="H17:H27"/>
    </sheetView>
  </sheetViews>
  <sheetFormatPr defaultRowHeight="14.25" x14ac:dyDescent="0.2"/>
  <cols>
    <col min="1" max="1" width="20.75" style="4" customWidth="1"/>
    <col min="2" max="3" width="11.25" style="4" customWidth="1"/>
    <col min="4" max="4" width="10.75" style="4" customWidth="1"/>
    <col min="5" max="5" width="1.75" style="3" customWidth="1"/>
    <col min="6" max="6" width="21.125" style="3" customWidth="1"/>
    <col min="7" max="8" width="11.25" style="3" customWidth="1"/>
    <col min="9" max="9" width="11.375" style="3" bestFit="1" customWidth="1"/>
    <col min="10" max="10" width="9.5" bestFit="1" customWidth="1"/>
  </cols>
  <sheetData>
    <row r="1" spans="1:12" s="1" customFormat="1" ht="24.6" customHeight="1" thickTop="1" thickBot="1" x14ac:dyDescent="0.25">
      <c r="A1" s="84" t="s">
        <v>10</v>
      </c>
      <c r="B1" s="85"/>
      <c r="C1" s="85"/>
      <c r="D1" s="85"/>
      <c r="E1" s="85"/>
      <c r="F1" s="85"/>
      <c r="G1" s="85"/>
      <c r="H1" s="85"/>
      <c r="I1" s="86"/>
    </row>
    <row r="2" spans="1:12" s="2" customFormat="1" ht="27" thickTop="1" thickBot="1" x14ac:dyDescent="0.25">
      <c r="A2" s="87" t="s">
        <v>11</v>
      </c>
      <c r="B2" s="88"/>
      <c r="C2" s="88"/>
      <c r="D2" s="88"/>
      <c r="E2" s="88"/>
      <c r="F2" s="88"/>
      <c r="G2" s="88"/>
      <c r="H2" s="88"/>
      <c r="I2" s="89"/>
      <c r="L2" s="79" t="s">
        <v>50</v>
      </c>
    </row>
    <row r="3" spans="1:12" s="1" customFormat="1" ht="33" thickTop="1" thickBot="1" x14ac:dyDescent="0.25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6.5" thickTop="1" thickBot="1" x14ac:dyDescent="0.25">
      <c r="A4" s="81" t="s">
        <v>16</v>
      </c>
      <c r="B4" s="82"/>
      <c r="C4" s="82"/>
      <c r="D4" s="83"/>
      <c r="E4" s="6"/>
      <c r="F4" s="60"/>
      <c r="G4" s="60"/>
      <c r="H4" s="60"/>
      <c r="I4" s="60"/>
    </row>
    <row r="5" spans="1:12" s="2" customFormat="1" thickTop="1" thickBot="1" x14ac:dyDescent="0.25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1" t="str">
        <f>A14</f>
        <v>Total Investments</v>
      </c>
      <c r="G5" s="80">
        <f>B14</f>
        <v>600000</v>
      </c>
      <c r="H5" s="95">
        <f t="shared" ref="H5" si="0">C14</f>
        <v>610000</v>
      </c>
      <c r="I5" s="80">
        <f>H5-G5</f>
        <v>10000</v>
      </c>
    </row>
    <row r="6" spans="1:12" s="2" customFormat="1" ht="13.5" thickTop="1" x14ac:dyDescent="0.2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>C6-B6</f>
        <v>50000</v>
      </c>
      <c r="E6" s="7"/>
      <c r="F6" s="61"/>
      <c r="G6" s="66"/>
      <c r="H6" s="66"/>
      <c r="I6" s="80"/>
    </row>
    <row r="7" spans="1:12" s="2" customFormat="1" ht="13.5" thickBot="1" x14ac:dyDescent="0.25">
      <c r="A7" s="26" t="s">
        <v>17</v>
      </c>
      <c r="B7" s="27"/>
      <c r="C7" s="27"/>
      <c r="D7" s="28"/>
      <c r="E7" s="7"/>
      <c r="F7" s="61"/>
      <c r="G7" s="66"/>
      <c r="H7" s="66"/>
      <c r="I7" s="80"/>
    </row>
    <row r="8" spans="1:12" s="2" customFormat="1" thickTop="1" thickBot="1" x14ac:dyDescent="0.25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15000</v>
      </c>
      <c r="E8" s="7"/>
      <c r="F8" s="75" t="str">
        <f>A31</f>
        <v>Total Fixed Costs</v>
      </c>
      <c r="G8" s="91">
        <f>B31</f>
        <v>230200</v>
      </c>
      <c r="H8" s="91">
        <f>C31</f>
        <v>205466</v>
      </c>
      <c r="I8" s="80">
        <f>H8-G8</f>
        <v>-24734</v>
      </c>
    </row>
    <row r="9" spans="1:12" s="1" customFormat="1" ht="15.6" customHeight="1" thickTop="1" thickBot="1" x14ac:dyDescent="0.25">
      <c r="A9" s="81" t="s">
        <v>2</v>
      </c>
      <c r="B9" s="82"/>
      <c r="C9" s="82"/>
      <c r="D9" s="83"/>
      <c r="E9" s="7"/>
      <c r="F9" s="61"/>
      <c r="G9" s="92"/>
      <c r="H9" s="92"/>
      <c r="I9" s="80"/>
      <c r="J9" s="78"/>
    </row>
    <row r="10" spans="1:12" s="2" customFormat="1" ht="13.5" thickTop="1" x14ac:dyDescent="0.2">
      <c r="A10" s="21" t="s">
        <v>19</v>
      </c>
      <c r="B10" s="22">
        <v>50000</v>
      </c>
      <c r="C10" s="22">
        <v>50000</v>
      </c>
      <c r="D10" s="31">
        <f>IF(C10="","",C10-B10)</f>
        <v>0</v>
      </c>
      <c r="E10" s="7"/>
      <c r="F10" s="76" t="str">
        <f>F30</f>
        <v>Total Monthly Costs</v>
      </c>
      <c r="G10" s="93">
        <f>G30</f>
        <v>40100</v>
      </c>
      <c r="H10" s="93">
        <f>H30</f>
        <v>40820</v>
      </c>
      <c r="I10" s="80">
        <f t="shared" ref="I6:I14" si="1">H10-G10</f>
        <v>720</v>
      </c>
    </row>
    <row r="11" spans="1:12" s="2" customFormat="1" ht="12.75" x14ac:dyDescent="0.2">
      <c r="A11" s="24" t="s">
        <v>20</v>
      </c>
      <c r="B11" s="25">
        <v>100000</v>
      </c>
      <c r="C11" s="25">
        <v>95000</v>
      </c>
      <c r="D11" s="32">
        <f>C11-B11</f>
        <v>-5000</v>
      </c>
      <c r="E11" s="7"/>
      <c r="F11" s="61"/>
      <c r="G11" s="92"/>
      <c r="H11" s="92"/>
      <c r="I11" s="80"/>
    </row>
    <row r="12" spans="1:12" s="2" customFormat="1" ht="13.5" thickBot="1" x14ac:dyDescent="0.25">
      <c r="A12" s="33" t="s">
        <v>21</v>
      </c>
      <c r="B12" s="34"/>
      <c r="C12" s="34"/>
      <c r="D12" s="28"/>
      <c r="E12" s="7"/>
      <c r="F12" s="77" t="str">
        <f>F31</f>
        <v>Total Cost (Fixed + Recurring)</v>
      </c>
      <c r="G12" s="94">
        <f>G31</f>
        <v>240600</v>
      </c>
      <c r="H12" s="94">
        <f>H31</f>
        <v>244920</v>
      </c>
      <c r="I12" s="80">
        <f t="shared" si="1"/>
        <v>4320</v>
      </c>
    </row>
    <row r="13" spans="1:12" s="2" customFormat="1" thickTop="1" thickBot="1" x14ac:dyDescent="0.25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-5000</v>
      </c>
      <c r="E13" s="7"/>
      <c r="F13" s="62"/>
      <c r="G13" s="67"/>
      <c r="H13" s="67"/>
      <c r="I13" s="80"/>
    </row>
    <row r="14" spans="1:12" s="1" customFormat="1" ht="17.25" thickTop="1" thickBot="1" x14ac:dyDescent="0.25">
      <c r="A14" s="69" t="s">
        <v>22</v>
      </c>
      <c r="B14" s="70">
        <f>B8+B13</f>
        <v>600000</v>
      </c>
      <c r="C14" s="70">
        <f>C8+C13</f>
        <v>610000</v>
      </c>
      <c r="D14" s="70">
        <f>D8+D13</f>
        <v>10000</v>
      </c>
      <c r="E14" s="7"/>
      <c r="F14" s="59" t="s">
        <v>9</v>
      </c>
      <c r="G14" s="68">
        <f>B14-G30</f>
        <v>559900</v>
      </c>
      <c r="H14" s="68">
        <f>C14-H30</f>
        <v>569180</v>
      </c>
      <c r="I14" s="80">
        <f t="shared" si="1"/>
        <v>9280</v>
      </c>
    </row>
    <row r="15" spans="1:12" s="1" customFormat="1" ht="24" customHeight="1" thickTop="1" thickBot="1" x14ac:dyDescent="0.25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3" thickTop="1" thickBot="1" x14ac:dyDescent="0.25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9" t="s">
        <v>45</v>
      </c>
      <c r="G16" s="50" t="s">
        <v>13</v>
      </c>
      <c r="H16" s="50" t="s">
        <v>14</v>
      </c>
      <c r="I16" s="51" t="s">
        <v>15</v>
      </c>
    </row>
    <row r="17" spans="1:9" s="2" customFormat="1" thickTop="1" thickBot="1" x14ac:dyDescent="0.25">
      <c r="A17" s="53" t="s">
        <v>49</v>
      </c>
      <c r="B17" s="42">
        <v>75000</v>
      </c>
      <c r="C17" s="54">
        <v>50000</v>
      </c>
      <c r="D17" s="43">
        <f>C17-B17</f>
        <v>-25000</v>
      </c>
      <c r="E17" s="7"/>
      <c r="F17" s="52" t="s">
        <v>23</v>
      </c>
      <c r="G17" s="35">
        <v>10000</v>
      </c>
      <c r="H17" s="35">
        <v>9500</v>
      </c>
      <c r="I17" s="36">
        <f>H17-G17</f>
        <v>-500</v>
      </c>
    </row>
    <row r="18" spans="1:9" s="2" customFormat="1" thickTop="1" thickBot="1" x14ac:dyDescent="0.25">
      <c r="A18" s="55" t="s">
        <v>24</v>
      </c>
      <c r="B18" s="45">
        <v>28000</v>
      </c>
      <c r="C18" s="56">
        <v>25000</v>
      </c>
      <c r="D18" s="43">
        <f t="shared" ref="D18:D30" si="2">C18-B18</f>
        <v>-3000</v>
      </c>
      <c r="E18" s="7"/>
      <c r="F18" s="37" t="s">
        <v>5</v>
      </c>
      <c r="G18" s="38">
        <v>500</v>
      </c>
      <c r="H18" s="38">
        <v>600</v>
      </c>
      <c r="I18" s="36">
        <f t="shared" ref="I18:I28" si="3">H18-G18</f>
        <v>100</v>
      </c>
    </row>
    <row r="19" spans="1:9" s="2" customFormat="1" thickTop="1" thickBot="1" x14ac:dyDescent="0.25">
      <c r="A19" s="55" t="s">
        <v>25</v>
      </c>
      <c r="B19" s="45">
        <v>21000</v>
      </c>
      <c r="C19" s="56">
        <v>23000</v>
      </c>
      <c r="D19" s="43">
        <f t="shared" si="2"/>
        <v>2000</v>
      </c>
      <c r="E19" s="7"/>
      <c r="F19" s="37" t="s">
        <v>36</v>
      </c>
      <c r="G19" s="38">
        <v>600</v>
      </c>
      <c r="H19" s="38">
        <v>400</v>
      </c>
      <c r="I19" s="36">
        <f t="shared" si="3"/>
        <v>-200</v>
      </c>
    </row>
    <row r="20" spans="1:9" s="2" customFormat="1" thickTop="1" thickBot="1" x14ac:dyDescent="0.25">
      <c r="A20" s="44" t="s">
        <v>26</v>
      </c>
      <c r="B20" s="45">
        <v>5000</v>
      </c>
      <c r="C20" s="56">
        <v>5200</v>
      </c>
      <c r="D20" s="43">
        <f t="shared" si="2"/>
        <v>200</v>
      </c>
      <c r="E20" s="7"/>
      <c r="F20" s="37" t="s">
        <v>37</v>
      </c>
      <c r="G20" s="38"/>
      <c r="H20" s="38">
        <v>5000</v>
      </c>
      <c r="I20" s="36">
        <f t="shared" si="3"/>
        <v>5000</v>
      </c>
    </row>
    <row r="21" spans="1:9" s="2" customFormat="1" thickTop="1" thickBot="1" x14ac:dyDescent="0.25">
      <c r="A21" s="55" t="s">
        <v>27</v>
      </c>
      <c r="B21" s="45">
        <v>0</v>
      </c>
      <c r="C21" s="56">
        <v>1200</v>
      </c>
      <c r="D21" s="43">
        <f t="shared" si="2"/>
        <v>1200</v>
      </c>
      <c r="E21" s="7"/>
      <c r="F21" s="37" t="s">
        <v>38</v>
      </c>
      <c r="G21" s="38">
        <v>500</v>
      </c>
      <c r="H21" s="38">
        <v>500</v>
      </c>
      <c r="I21" s="36">
        <f t="shared" si="3"/>
        <v>0</v>
      </c>
    </row>
    <row r="22" spans="1:9" s="2" customFormat="1" thickTop="1" thickBot="1" x14ac:dyDescent="0.25">
      <c r="A22" s="44" t="s">
        <v>28</v>
      </c>
      <c r="B22" s="45">
        <v>50000</v>
      </c>
      <c r="C22" s="56">
        <v>50000</v>
      </c>
      <c r="D22" s="43">
        <f t="shared" si="2"/>
        <v>0</v>
      </c>
      <c r="E22" s="7"/>
      <c r="F22" s="37" t="s">
        <v>39</v>
      </c>
      <c r="G22" s="38">
        <v>12500</v>
      </c>
      <c r="H22" s="38">
        <v>11970</v>
      </c>
      <c r="I22" s="36">
        <f t="shared" si="3"/>
        <v>-530</v>
      </c>
    </row>
    <row r="23" spans="1:9" s="2" customFormat="1" thickTop="1" thickBot="1" x14ac:dyDescent="0.25">
      <c r="A23" s="44" t="s">
        <v>29</v>
      </c>
      <c r="B23" s="45">
        <v>500</v>
      </c>
      <c r="C23" s="56">
        <v>456</v>
      </c>
      <c r="D23" s="43">
        <f t="shared" si="2"/>
        <v>-44</v>
      </c>
      <c r="E23" s="7"/>
      <c r="F23" s="37" t="s">
        <v>40</v>
      </c>
      <c r="G23" s="38">
        <v>15000</v>
      </c>
      <c r="H23" s="38">
        <v>12000</v>
      </c>
      <c r="I23" s="36">
        <f t="shared" si="3"/>
        <v>-3000</v>
      </c>
    </row>
    <row r="24" spans="1:9" s="2" customFormat="1" thickTop="1" thickBot="1" x14ac:dyDescent="0.25">
      <c r="A24" s="44" t="s">
        <v>30</v>
      </c>
      <c r="B24" s="45">
        <v>1200</v>
      </c>
      <c r="C24" s="56">
        <v>1110</v>
      </c>
      <c r="D24" s="43">
        <f t="shared" si="2"/>
        <v>-90</v>
      </c>
      <c r="E24" s="7"/>
      <c r="F24" s="37" t="s">
        <v>41</v>
      </c>
      <c r="G24" s="38">
        <v>200</v>
      </c>
      <c r="H24" s="38">
        <v>250</v>
      </c>
      <c r="I24" s="36">
        <f t="shared" si="3"/>
        <v>50</v>
      </c>
    </row>
    <row r="25" spans="1:9" s="2" customFormat="1" thickTop="1" thickBot="1" x14ac:dyDescent="0.25">
      <c r="A25" s="44" t="s">
        <v>31</v>
      </c>
      <c r="B25" s="45">
        <v>12000</v>
      </c>
      <c r="C25" s="56">
        <v>12500</v>
      </c>
      <c r="D25" s="43">
        <f t="shared" si="2"/>
        <v>500</v>
      </c>
      <c r="E25" s="7"/>
      <c r="F25" s="37" t="s">
        <v>42</v>
      </c>
      <c r="G25" s="38">
        <v>300</v>
      </c>
      <c r="H25" s="38">
        <v>150</v>
      </c>
      <c r="I25" s="36">
        <f t="shared" si="3"/>
        <v>-150</v>
      </c>
    </row>
    <row r="26" spans="1:9" s="2" customFormat="1" thickTop="1" thickBot="1" x14ac:dyDescent="0.25">
      <c r="A26" s="44" t="s">
        <v>32</v>
      </c>
      <c r="B26" s="45">
        <v>20000</v>
      </c>
      <c r="C26" s="56">
        <v>20000</v>
      </c>
      <c r="D26" s="43">
        <f t="shared" si="2"/>
        <v>0</v>
      </c>
      <c r="E26" s="7"/>
      <c r="F26" s="37" t="s">
        <v>43</v>
      </c>
      <c r="G26" s="38">
        <v>500</v>
      </c>
      <c r="H26" s="38">
        <v>450</v>
      </c>
      <c r="I26" s="36">
        <f t="shared" si="3"/>
        <v>-50</v>
      </c>
    </row>
    <row r="27" spans="1:9" s="2" customFormat="1" thickTop="1" thickBot="1" x14ac:dyDescent="0.25">
      <c r="A27" s="44" t="s">
        <v>33</v>
      </c>
      <c r="B27" s="45">
        <v>15000</v>
      </c>
      <c r="C27" s="56">
        <v>15000</v>
      </c>
      <c r="D27" s="43">
        <f t="shared" si="2"/>
        <v>0</v>
      </c>
      <c r="E27" s="7"/>
      <c r="F27" s="40" t="s">
        <v>44</v>
      </c>
      <c r="G27" s="41">
        <v>0</v>
      </c>
      <c r="H27" s="41">
        <v>0</v>
      </c>
      <c r="I27" s="36">
        <f t="shared" si="3"/>
        <v>0</v>
      </c>
    </row>
    <row r="28" spans="1:9" s="2" customFormat="1" thickTop="1" thickBot="1" x14ac:dyDescent="0.25">
      <c r="A28" s="55" t="s">
        <v>34</v>
      </c>
      <c r="B28" s="45">
        <v>500</v>
      </c>
      <c r="C28" s="56">
        <v>500</v>
      </c>
      <c r="D28" s="43">
        <f t="shared" si="2"/>
        <v>0</v>
      </c>
      <c r="E28" s="7"/>
      <c r="F28" s="72" t="s">
        <v>7</v>
      </c>
      <c r="G28" s="73">
        <f>AVERAGE(G17:G27)</f>
        <v>4010</v>
      </c>
      <c r="H28" s="73">
        <f>AVERAGE(H17:H27)</f>
        <v>3710.909090909091</v>
      </c>
      <c r="I28" s="36">
        <f>SUM(I17:I27)</f>
        <v>720</v>
      </c>
    </row>
    <row r="29" spans="1:9" s="2" customFormat="1" thickTop="1" thickBot="1" x14ac:dyDescent="0.25">
      <c r="A29" s="55" t="s">
        <v>35</v>
      </c>
      <c r="B29" s="45">
        <v>2000</v>
      </c>
      <c r="C29" s="56">
        <v>1500</v>
      </c>
      <c r="D29" s="43">
        <f t="shared" si="2"/>
        <v>-500</v>
      </c>
      <c r="E29" s="8"/>
      <c r="F29" s="39" t="s">
        <v>47</v>
      </c>
      <c r="G29" s="90">
        <v>6</v>
      </c>
      <c r="H29" s="58"/>
      <c r="I29" s="58"/>
    </row>
    <row r="30" spans="1:9" s="1" customFormat="1" ht="16.5" thickTop="1" thickBot="1" x14ac:dyDescent="0.25">
      <c r="A30" s="46" t="s">
        <v>0</v>
      </c>
      <c r="B30" s="48">
        <v>0</v>
      </c>
      <c r="C30" s="47">
        <v>0</v>
      </c>
      <c r="D30" s="43">
        <f t="shared" si="2"/>
        <v>0</v>
      </c>
      <c r="E30" s="7"/>
      <c r="F30" s="74" t="s">
        <v>8</v>
      </c>
      <c r="G30" s="73">
        <f>SUM(G17:G27)</f>
        <v>40100</v>
      </c>
      <c r="H30" s="73">
        <f>SUM(H17:H27)</f>
        <v>40820</v>
      </c>
      <c r="I30" s="73"/>
    </row>
    <row r="31" spans="1:9" s="2" customFormat="1" ht="17.25" thickTop="1" thickBot="1" x14ac:dyDescent="0.25">
      <c r="A31" s="64" t="s">
        <v>6</v>
      </c>
      <c r="B31" s="65">
        <f>SUM(B17:B30)</f>
        <v>230200</v>
      </c>
      <c r="C31" s="65">
        <f>SUM(C17:C30)</f>
        <v>205466</v>
      </c>
      <c r="D31" s="65">
        <f>C31-B31</f>
        <v>-24734</v>
      </c>
      <c r="E31" s="7"/>
      <c r="F31" s="63" t="s">
        <v>48</v>
      </c>
      <c r="G31" s="57">
        <f>AVERAGE(G30)*6</f>
        <v>240600</v>
      </c>
      <c r="H31" s="57">
        <f>AVERAGE(H30)*6</f>
        <v>244920</v>
      </c>
      <c r="I31" s="57"/>
    </row>
    <row r="32" spans="1:9" ht="15" thickTop="1" x14ac:dyDescent="0.2"/>
  </sheetData>
  <mergeCells count="4">
    <mergeCell ref="A4:D4"/>
    <mergeCell ref="A9:D9"/>
    <mergeCell ref="A1:I1"/>
    <mergeCell ref="A2:I2"/>
  </mergeCells>
  <conditionalFormatting sqref="D5:D8 D10:D30 I16:I31">
    <cfRule type="expression" dxfId="1" priority="4" stopIfTrue="1">
      <formula>D5&lt;0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Aashinka Damuste</cp:lastModifiedBy>
  <dcterms:created xsi:type="dcterms:W3CDTF">2017-04-05T05:31:46Z</dcterms:created>
  <dcterms:modified xsi:type="dcterms:W3CDTF">2023-11-09T07:07:13Z</dcterms:modified>
</cp:coreProperties>
</file>