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s1\Downloads\"/>
    </mc:Choice>
  </mc:AlternateContent>
  <xr:revisionPtr revIDLastSave="0" documentId="13_ncr:1_{917083AC-CABE-4AFE-8280-C3404531C5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4" l="1"/>
  <c r="H28" i="2"/>
  <c r="K28" i="2"/>
  <c r="G28" i="2"/>
  <c r="J28" i="2" s="1"/>
  <c r="L28" i="2" s="1"/>
  <c r="J7" i="2"/>
  <c r="L7" i="2" s="1"/>
  <c r="J8" i="2"/>
  <c r="L8" i="2" s="1"/>
  <c r="J6" i="2"/>
  <c r="L6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<sst xmlns="http://schemas.openxmlformats.org/spreadsheetml/2006/main" count="130" uniqueCount="100">
  <si>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</si>
  <si>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</si>
  <si>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</si>
  <si>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</si>
  <si>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</si>
  <si>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</si>
  <si>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</si>
  <si>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</si>
  <si>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</si>
  <si>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</si>
  <si>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</si>
  <si>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</si>
  <si>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</si>
  <si>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</si>
  <si>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</si>
  <si>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</si>
  <si>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</si>
  <si>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</si>
  <si>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</si>
  <si>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</si>
  <si>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</si>
  <si>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</si>
  <si>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</si>
  <si>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</si>
  <si>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</si>
  <si>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</si>
  <si>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</si>
  <si>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</si>
  <si>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</si>
  <si>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</si>
  <si>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</si>
  <si>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Product Details</t>
  </si>
  <si>
    <t>Supplier Name</t>
  </si>
  <si>
    <t>Purchase Return Book With Tax</t>
  </si>
  <si>
    <t>Tips:-</t>
  </si>
  <si>
    <t xml:space="preserve">COACHX.LIVE 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</si>
  <si>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</si>
  <si>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</si>
  <si>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</si>
  <si>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</si>
  <si>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</si>
  <si>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</si>
  <si>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</si>
  <si>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</si>
  <si>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</si>
  <si>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</si>
  <si>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</si>
  <si>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</si>
  <si>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</si>
  <si>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</si>
  <si>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</si>
  <si>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</si>
  <si>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</si>
  <si>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</si>
  <si>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</si>
  <si>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AM125</t>
  </si>
  <si>
    <t>2017/02/202</t>
  </si>
  <si>
    <t>AM126</t>
  </si>
  <si>
    <t>2017/02/203</t>
  </si>
  <si>
    <t>AM127</t>
  </si>
  <si>
    <t>2017/02/204</t>
  </si>
  <si>
    <t>AM128</t>
  </si>
  <si>
    <t>2017/02/205</t>
  </si>
  <si>
    <t>AM129</t>
  </si>
  <si>
    <t>2017/02/206</t>
  </si>
  <si>
    <t>AM130</t>
  </si>
  <si>
    <t>2017/02/207</t>
  </si>
  <si>
    <t>B A A General Trading</t>
  </si>
  <si>
    <t>Cinfosys IT Sales</t>
  </si>
  <si>
    <t>D_Digital World</t>
  </si>
  <si>
    <t>E A  General Trading</t>
  </si>
  <si>
    <t>F Furnitures</t>
  </si>
  <si>
    <t>G Trading</t>
  </si>
  <si>
    <t>HA Najm Trading Company</t>
  </si>
  <si>
    <t>IIT Sales</t>
  </si>
  <si>
    <t>J  Trading LLC</t>
  </si>
  <si>
    <t>K Sashi General Trading</t>
  </si>
  <si>
    <t>L World</t>
  </si>
  <si>
    <t>M Traders</t>
  </si>
  <si>
    <t>N Gen. Trading</t>
  </si>
  <si>
    <t>Books</t>
  </si>
  <si>
    <t xml:space="preserve">CPU's </t>
  </si>
  <si>
    <t>Chairs</t>
  </si>
  <si>
    <t>Box</t>
  </si>
  <si>
    <t>Raw Material</t>
  </si>
  <si>
    <t>Cover Papers</t>
  </si>
  <si>
    <t>EA Sport CD's</t>
  </si>
  <si>
    <t>EA Sport Cricket Cd's</t>
  </si>
  <si>
    <t>Gloves</t>
  </si>
  <si>
    <t>Graphic Cards</t>
  </si>
  <si>
    <t>Shirts</t>
  </si>
  <si>
    <t>Pen Box</t>
  </si>
  <si>
    <t>A4 papers</t>
  </si>
  <si>
    <t>Long Books</t>
  </si>
  <si>
    <t>Key Boards</t>
  </si>
  <si>
    <t>Tv's</t>
  </si>
  <si>
    <t>Fridges</t>
  </si>
  <si>
    <t xml:space="preserve">Paper Material </t>
  </si>
  <si>
    <t>Dairy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</si>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</sst>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[$-14009]dd\-mm\-yyyy;@"/>
    <numFmt numFmtId="165" formatCode="_-[$$-409]* #,##0_ ;_-[$$-409]* \-#,##0\ ;_-[$$-409]* &quot;-&quot;_ ;_-@_ "/>
    <numFmt numFmtId="166" formatCode="0.0%"/>
    <numFmt numFmtId="167" formatCode="_-[$$-409]* #,##0_ ;_-[$$-409]* \-#,##0\ ;_-[$$-409]* &quot;-&quot;??_ ;_-@_ "/>
    <numFmt numFmtId="168" formatCode="_-[$$-409]* #,##0_ ;_-[$$-409]* \-#,##0\ ;_-[$$-409]* &quot;-&quot;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167" fontId="1" fillId="2" borderId="1" xfId="2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9" fontId="1" fillId="2" borderId="1" xfId="3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15" fillId="0" borderId="10" xfId="0" applyFont="1" applyBorder="1"/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0" xfId="0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Quantity &amp; Rate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'AdvancePurchase Return Book'!$G$6:$G$27</c:f>
              <c:numCache>
                <c:formatCode>General</c:formatCode>
                <c:ptCount val="22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25</c:v>
                </c:pt>
                <c:pt idx="4">
                  <c:v>32</c:v>
                </c:pt>
                <c:pt idx="5">
                  <c:v>85</c:v>
                </c:pt>
                <c:pt idx="6">
                  <c:v>96</c:v>
                </c:pt>
                <c:pt idx="7">
                  <c:v>23</c:v>
                </c:pt>
                <c:pt idx="8">
                  <c:v>89</c:v>
                </c:pt>
                <c:pt idx="9">
                  <c:v>125</c:v>
                </c:pt>
                <c:pt idx="10">
                  <c:v>121</c:v>
                </c:pt>
                <c:pt idx="11">
                  <c:v>88</c:v>
                </c:pt>
                <c:pt idx="12">
                  <c:v>285</c:v>
                </c:pt>
                <c:pt idx="13">
                  <c:v>200</c:v>
                </c:pt>
                <c:pt idx="14">
                  <c:v>150</c:v>
                </c:pt>
                <c:pt idx="15">
                  <c:v>58</c:v>
                </c:pt>
                <c:pt idx="16">
                  <c:v>66</c:v>
                </c:pt>
                <c:pt idx="17">
                  <c:v>52</c:v>
                </c:pt>
                <c:pt idx="18">
                  <c:v>21</c:v>
                </c:pt>
                <c:pt idx="19">
                  <c:v>85</c:v>
                </c:pt>
                <c:pt idx="20">
                  <c:v>23</c:v>
                </c:pt>
                <c:pt idx="2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2A1-A08A-8A883761673B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'AdvancePurchase Return Book'!$H$6:$H$27</c:f>
              <c:numCache>
                <c:formatCode>_-[$$-409]* #,##0_ ;_-[$$-409]* \-#,##0\ ;_-[$$-409]* "-"_ ;_-@_ </c:formatCode>
                <c:ptCount val="22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>
                  <c:v>250</c:v>
                </c:pt>
                <c:pt idx="4">
                  <c:v>3000</c:v>
                </c:pt>
                <c:pt idx="5">
                  <c:v>2301</c:v>
                </c:pt>
                <c:pt idx="6">
                  <c:v>1000</c:v>
                </c:pt>
                <c:pt idx="7">
                  <c:v>506</c:v>
                </c:pt>
                <c:pt idx="8">
                  <c:v>354</c:v>
                </c:pt>
                <c:pt idx="9">
                  <c:v>789</c:v>
                </c:pt>
                <c:pt idx="10">
                  <c:v>657</c:v>
                </c:pt>
                <c:pt idx="11">
                  <c:v>987</c:v>
                </c:pt>
                <c:pt idx="12">
                  <c:v>500</c:v>
                </c:pt>
                <c:pt idx="13">
                  <c:v>2200</c:v>
                </c:pt>
                <c:pt idx="14">
                  <c:v>1500</c:v>
                </c:pt>
                <c:pt idx="15">
                  <c:v>789</c:v>
                </c:pt>
                <c:pt idx="16">
                  <c:v>225</c:v>
                </c:pt>
                <c:pt idx="17">
                  <c:v>205</c:v>
                </c:pt>
                <c:pt idx="18">
                  <c:v>213</c:v>
                </c:pt>
                <c:pt idx="19">
                  <c:v>879</c:v>
                </c:pt>
                <c:pt idx="20">
                  <c:v>889</c:v>
                </c:pt>
                <c:pt idx="21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2A1-A08A-8A883761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92783"/>
        <c:axId val="745648335"/>
      </c:lineChart>
      <c:catAx>
        <c:axId val="75629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48335"/>
        <c:crosses val="autoZero"/>
        <c:auto val="1"/>
        <c:lblAlgn val="ctr"/>
        <c:lblOffset val="100"/>
        <c:noMultiLvlLbl val="0"/>
      </c:catAx>
      <c:valAx>
        <c:axId val="7456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50800" dir="5400000" algn="ctr" rotWithShape="0">
        <a:srgbClr val="000000">
          <a:alpha val="7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Supplier Name &amp; Quantity chart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'AdvancePurchase Return Book'!$E$6:$E$27</c:f>
              <c:strCache>
                <c:ptCount val="22"/>
                <c:pt idx="0">
                  <c:v>Al Sultan Traders</c:v>
                </c:pt>
                <c:pt idx="1">
                  <c:v>Digital World</c:v>
                </c:pt>
                <c:pt idx="2">
                  <c:v>D_Digital World</c:v>
                </c:pt>
                <c:pt idx="3">
                  <c:v>E A  General Trading</c:v>
                </c:pt>
                <c:pt idx="4">
                  <c:v>IIT Sales</c:v>
                </c:pt>
                <c:pt idx="5">
                  <c:v>F Furnitures</c:v>
                </c:pt>
                <c:pt idx="6">
                  <c:v>Bushra Gen. Trading LLC</c:v>
                </c:pt>
                <c:pt idx="7">
                  <c:v>G Trading</c:v>
                </c:pt>
                <c:pt idx="8">
                  <c:v>N Gen. Trading</c:v>
                </c:pt>
                <c:pt idx="9">
                  <c:v>E A  General Trading</c:v>
                </c:pt>
                <c:pt idx="10">
                  <c:v>E A  General Trading</c:v>
                </c:pt>
                <c:pt idx="11">
                  <c:v>G Trading</c:v>
                </c:pt>
                <c:pt idx="12">
                  <c:v>IIT Sales</c:v>
                </c:pt>
                <c:pt idx="13">
                  <c:v>L World</c:v>
                </c:pt>
                <c:pt idx="14">
                  <c:v>K Sashi General Trading</c:v>
                </c:pt>
                <c:pt idx="15">
                  <c:v>J  Trading LLC</c:v>
                </c:pt>
                <c:pt idx="16">
                  <c:v>K Sashi General Trading</c:v>
                </c:pt>
                <c:pt idx="17">
                  <c:v>M Traders</c:v>
                </c:pt>
                <c:pt idx="18">
                  <c:v>M Traders</c:v>
                </c:pt>
                <c:pt idx="19">
                  <c:v>L World</c:v>
                </c:pt>
                <c:pt idx="20">
                  <c:v>M Traders</c:v>
                </c:pt>
                <c:pt idx="21">
                  <c:v>N Gen. Trading</c:v>
                </c:pt>
              </c:strCache>
            </c:strRef>
          </c:cat>
          <c:val>
            <c:numRef>
              <c:f>'AdvancePurchase Return Book'!$G$6:$G$27</c:f>
              <c:numCache>
                <c:formatCode>General</c:formatCode>
                <c:ptCount val="22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25</c:v>
                </c:pt>
                <c:pt idx="4">
                  <c:v>32</c:v>
                </c:pt>
                <c:pt idx="5">
                  <c:v>85</c:v>
                </c:pt>
                <c:pt idx="6">
                  <c:v>96</c:v>
                </c:pt>
                <c:pt idx="7">
                  <c:v>23</c:v>
                </c:pt>
                <c:pt idx="8">
                  <c:v>89</c:v>
                </c:pt>
                <c:pt idx="9">
                  <c:v>125</c:v>
                </c:pt>
                <c:pt idx="10">
                  <c:v>121</c:v>
                </c:pt>
                <c:pt idx="11">
                  <c:v>88</c:v>
                </c:pt>
                <c:pt idx="12">
                  <c:v>285</c:v>
                </c:pt>
                <c:pt idx="13">
                  <c:v>200</c:v>
                </c:pt>
                <c:pt idx="14">
                  <c:v>150</c:v>
                </c:pt>
                <c:pt idx="15">
                  <c:v>58</c:v>
                </c:pt>
                <c:pt idx="16">
                  <c:v>66</c:v>
                </c:pt>
                <c:pt idx="17">
                  <c:v>52</c:v>
                </c:pt>
                <c:pt idx="18">
                  <c:v>21</c:v>
                </c:pt>
                <c:pt idx="19">
                  <c:v>85</c:v>
                </c:pt>
                <c:pt idx="20">
                  <c:v>23</c:v>
                </c:pt>
                <c:pt idx="2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0-43FA-8BFC-FDF288FE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3191391"/>
        <c:axId val="735798479"/>
      </c:barChart>
      <c:catAx>
        <c:axId val="74319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98479"/>
        <c:crosses val="autoZero"/>
        <c:auto val="1"/>
        <c:lblAlgn val="ctr"/>
        <c:lblOffset val="100"/>
        <c:noMultiLvlLbl val="0"/>
      </c:catAx>
      <c:valAx>
        <c:axId val="7357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chemeClr val="tx1"/>
                    </a:solidFill>
                  </a:rPr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7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65989</xdr:colOff>
      <xdr:row>1</xdr:row>
      <xdr:rowOff>678493</xdr:rowOff>
    </xdr:from>
    <xdr:to>
      <xdr:col>22</xdr:col>
      <xdr:colOff>385980</xdr:colOff>
      <xdr:row>12</xdr:row>
      <xdr:rowOff>59765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4014242" y="874212"/>
          <a:ext cx="5839272" cy="3165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3AE7D-13D1-47A0-AE02-EFBD03C0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18</xdr:row>
      <xdr:rowOff>190498</xdr:rowOff>
    </xdr:from>
    <xdr:ext cx="3057525" cy="5619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50B066-DB4B-8E98-E33F-DE0B1606FF07}"/>
            </a:ext>
          </a:extLst>
        </xdr:cNvPr>
        <xdr:cNvSpPr txBox="1"/>
      </xdr:nvSpPr>
      <xdr:spPr>
        <a:xfrm>
          <a:off x="0" y="3619498"/>
          <a:ext cx="3057525" cy="561975"/>
        </a:xfrm>
        <a:prstGeom prst="rect">
          <a:avLst/>
        </a:prstGeom>
        <a:solidFill>
          <a:schemeClr val="accent1">
            <a:lumMod val="75000"/>
          </a:schemeClr>
        </a:solidFill>
        <a:effectLst>
          <a:outerShdw blurRad="50800" dist="50800" dir="5400000" algn="ctr" rotWithShape="0">
            <a:srgbClr val="000000">
              <a:alpha val="7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solidFill>
                <a:schemeClr val="bg1"/>
              </a:solidFill>
            </a:rPr>
            <a:t>Total Quantity = </a:t>
          </a:r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2164</a:t>
          </a:r>
          <a:r>
            <a:rPr lang="en-IN" sz="2400" b="1">
              <a:solidFill>
                <a:schemeClr val="bg1"/>
              </a:solidFill>
            </a:rPr>
            <a:t> </a:t>
          </a:r>
        </a:p>
      </xdr:txBody>
    </xdr:sp>
    <xdr:clientData/>
  </xdr:oneCellAnchor>
  <xdr:oneCellAnchor>
    <xdr:from>
      <xdr:col>7</xdr:col>
      <xdr:colOff>9526</xdr:colOff>
      <xdr:row>18</xdr:row>
      <xdr:rowOff>180972</xdr:rowOff>
    </xdr:from>
    <xdr:ext cx="3047999" cy="571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4223A8-EAD7-4F1B-91D0-4D79B1E98C61}"/>
            </a:ext>
          </a:extLst>
        </xdr:cNvPr>
        <xdr:cNvSpPr txBox="1"/>
      </xdr:nvSpPr>
      <xdr:spPr>
        <a:xfrm>
          <a:off x="4276726" y="3609972"/>
          <a:ext cx="3047999" cy="571500"/>
        </a:xfrm>
        <a:prstGeom prst="rect">
          <a:avLst/>
        </a:prstGeom>
        <a:solidFill>
          <a:schemeClr val="accent1">
            <a:lumMod val="75000"/>
          </a:schemeClr>
        </a:solidFill>
        <a:effectLst>
          <a:outerShdw blurRad="50800" dist="50800" dir="5400000" algn="ctr" rotWithShape="0">
            <a:srgbClr val="000000">
              <a:alpha val="7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solidFill>
                <a:schemeClr val="bg1"/>
              </a:solidFill>
            </a:rPr>
            <a:t>Total Rate =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20,359 </a:t>
          </a:r>
          <a:r>
            <a:rPr lang="en-IN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2400" b="1">
            <a:solidFill>
              <a:schemeClr val="bg1"/>
            </a:solidFill>
          </a:endParaRPr>
        </a:p>
      </xdr:txBody>
    </xdr:sp>
    <xdr:clientData/>
  </xdr:oneCellAnchor>
  <xdr:oneCellAnchor>
    <xdr:from>
      <xdr:col>14</xdr:col>
      <xdr:colOff>9526</xdr:colOff>
      <xdr:row>18</xdr:row>
      <xdr:rowOff>180973</xdr:rowOff>
    </xdr:from>
    <xdr:ext cx="3048000" cy="571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13B7C6-FA72-4614-A3A0-0B348AEF5B8D}"/>
            </a:ext>
          </a:extLst>
        </xdr:cNvPr>
        <xdr:cNvSpPr txBox="1"/>
      </xdr:nvSpPr>
      <xdr:spPr>
        <a:xfrm>
          <a:off x="8543926" y="3609973"/>
          <a:ext cx="3048000" cy="571500"/>
        </a:xfrm>
        <a:prstGeom prst="rect">
          <a:avLst/>
        </a:prstGeom>
        <a:solidFill>
          <a:schemeClr val="accent1">
            <a:lumMod val="75000"/>
          </a:schemeClr>
        </a:solidFill>
        <a:effectLst>
          <a:outerShdw blurRad="50800" dist="50800" dir="5400000" algn="ctr" rotWithShape="0">
            <a:srgbClr val="000000">
              <a:alpha val="7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solidFill>
                <a:schemeClr val="bg1"/>
              </a:solidFill>
            </a:rPr>
            <a:t>Tax</a:t>
          </a:r>
          <a:r>
            <a:rPr lang="en-IN" sz="2400" b="1" baseline="0">
              <a:solidFill>
                <a:schemeClr val="bg1"/>
              </a:solidFill>
            </a:rPr>
            <a:t> Paid</a:t>
          </a:r>
          <a:r>
            <a:rPr lang="en-IN" sz="2400" b="1">
              <a:solidFill>
                <a:schemeClr val="bg1"/>
              </a:solidFill>
            </a:rPr>
            <a:t> =</a:t>
          </a:r>
          <a:r>
            <a:rPr lang="en-IN" sz="2400" b="1" baseline="0">
              <a:solidFill>
                <a:schemeClr val="bg1"/>
              </a:solidFill>
            </a:rPr>
            <a:t> 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79,30,238 $</a:t>
          </a:r>
          <a:endParaRPr lang="en-IN" sz="2400" b="1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0</xdr:colOff>
      <xdr:row>24</xdr:row>
      <xdr:rowOff>9526</xdr:rowOff>
    </xdr:from>
    <xdr:ext cx="5495926" cy="5715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E6A081-0453-478F-9AE0-4506C6502C82}"/>
            </a:ext>
          </a:extLst>
        </xdr:cNvPr>
        <xdr:cNvSpPr txBox="1"/>
      </xdr:nvSpPr>
      <xdr:spPr>
        <a:xfrm>
          <a:off x="3048000" y="4581526"/>
          <a:ext cx="5495926" cy="571500"/>
        </a:xfrm>
        <a:prstGeom prst="rect">
          <a:avLst/>
        </a:prstGeom>
        <a:solidFill>
          <a:schemeClr val="tx2">
            <a:lumMod val="50000"/>
          </a:schemeClr>
        </a:solidFill>
        <a:effectLst>
          <a:outerShdw blurRad="50800" dist="50800" dir="5400000" algn="ctr" rotWithShape="0">
            <a:srgbClr val="000000">
              <a:alpha val="7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solidFill>
                <a:schemeClr val="bg1"/>
              </a:solidFill>
            </a:rPr>
            <a:t>Total Other Expenses  =</a:t>
          </a:r>
          <a:r>
            <a:rPr lang="en-IN" sz="2400" b="1" baseline="0">
              <a:solidFill>
                <a:schemeClr val="bg1"/>
              </a:solidFill>
            </a:rPr>
            <a:t> 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10,699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24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0</xdr:colOff>
      <xdr:row>32</xdr:row>
      <xdr:rowOff>180975</xdr:rowOff>
    </xdr:from>
    <xdr:to>
      <xdr:col>20</xdr:col>
      <xdr:colOff>0</xdr:colOff>
      <xdr:row>54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B68177-BECA-4C50-ABA3-DAD26B428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0</xdr:colOff>
      <xdr:row>28</xdr:row>
      <xdr:rowOff>180975</xdr:rowOff>
    </xdr:from>
    <xdr:ext cx="7934325" cy="58102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ED05E68-3100-4C06-99C1-FE6D4E0DE2EC}"/>
            </a:ext>
          </a:extLst>
        </xdr:cNvPr>
        <xdr:cNvSpPr txBox="1"/>
      </xdr:nvSpPr>
      <xdr:spPr>
        <a:xfrm>
          <a:off x="1828800" y="5514975"/>
          <a:ext cx="7934325" cy="581025"/>
        </a:xfrm>
        <a:prstGeom prst="rect">
          <a:avLst/>
        </a:prstGeom>
        <a:solidFill>
          <a:schemeClr val="accent1">
            <a:lumMod val="75000"/>
          </a:schemeClr>
        </a:solidFill>
        <a:effectLst>
          <a:outerShdw blurRad="50800" dist="50800" dir="5400000" algn="ctr" rotWithShape="0">
            <a:srgbClr val="000000">
              <a:alpha val="7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solidFill>
                <a:schemeClr val="bg1"/>
              </a:solidFill>
            </a:rPr>
            <a:t>Highest</a:t>
          </a:r>
          <a:r>
            <a:rPr lang="en-IN" sz="2400" b="1" baseline="0">
              <a:solidFill>
                <a:schemeClr val="bg1"/>
              </a:solidFill>
            </a:rPr>
            <a:t> Rate Supplier Name</a:t>
          </a:r>
          <a:r>
            <a:rPr lang="en-IN" sz="2400" b="1">
              <a:solidFill>
                <a:schemeClr val="bg1"/>
              </a:solidFill>
            </a:rPr>
            <a:t> = </a:t>
          </a:r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IIT</a:t>
          </a:r>
          <a:r>
            <a:rPr lang="en-IN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Sales</a:t>
          </a:r>
          <a:endParaRPr lang="en-IN" sz="2400" b="1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E3" zoomScale="96" zoomScaleNormal="96" workbookViewId="0">
      <selection activeCell="L29" sqref="L29"/>
    </sheetView>
  </sheetViews>
  <sheetFormatPr defaultRowHeight="15" x14ac:dyDescent="0.25"/>
  <cols>
    <col min="1" max="1" width="3" style="1" customWidth="1"/>
    <col min="2" max="2" width="12.85546875" style="1" bestFit="1" customWidth="1"/>
    <col min="3" max="3" width="16" style="1" customWidth="1"/>
    <col min="4" max="4" width="16.28515625" style="1" bestFit="1" customWidth="1"/>
    <col min="5" max="5" width="26.85546875" style="1" customWidth="1"/>
    <col min="6" max="6" width="33" style="1" customWidth="1"/>
    <col min="7" max="7" width="19.140625" style="1" bestFit="1" customWidth="1"/>
    <col min="8" max="8" width="11.7109375" style="1" customWidth="1"/>
    <col min="9" max="9" width="11.28515625" style="1" customWidth="1"/>
    <col min="10" max="10" width="15.28515625" style="1" bestFit="1" customWidth="1"/>
    <col min="11" max="11" width="16.85546875" style="1" customWidth="1"/>
    <col min="12" max="12" width="23.85546875" style="1" bestFit="1" customWidth="1"/>
    <col min="13" max="13" width="3" style="1" customWidth="1"/>
    <col min="14" max="16384" width="9.140625" style="1"/>
  </cols>
  <sheetData>
    <row r="1" spans="1:1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34</v>
      </c>
    </row>
    <row r="2" spans="1:16" ht="61.5" thickBot="1" x14ac:dyDescent="1.1000000000000001">
      <c r="A2" s="6"/>
      <c r="B2" s="29" t="s">
        <v>35</v>
      </c>
      <c r="C2" s="30"/>
      <c r="D2" s="30"/>
      <c r="E2" s="30"/>
      <c r="F2" s="30"/>
      <c r="G2" s="30"/>
      <c r="H2" s="30"/>
      <c r="I2" s="30"/>
      <c r="J2" s="30"/>
      <c r="K2" s="24"/>
      <c r="L2" s="25"/>
      <c r="M2" s="6"/>
    </row>
    <row r="3" spans="1:16" ht="39.75" thickBot="1" x14ac:dyDescent="0.75">
      <c r="A3" s="6"/>
      <c r="B3" s="31" t="s">
        <v>33</v>
      </c>
      <c r="C3" s="32"/>
      <c r="D3" s="32"/>
      <c r="E3" s="32"/>
      <c r="F3" s="32"/>
      <c r="G3" s="32"/>
      <c r="H3" s="32"/>
      <c r="I3" s="32"/>
      <c r="J3" s="32"/>
      <c r="K3" s="26"/>
      <c r="L3" s="27"/>
      <c r="M3" s="6"/>
    </row>
    <row r="4" spans="1:16" ht="39.75" thickBot="1" x14ac:dyDescent="0.75">
      <c r="A4" s="6"/>
      <c r="B4" s="33" t="s">
        <v>18</v>
      </c>
      <c r="C4" s="34"/>
      <c r="D4" s="12" t="s">
        <v>20</v>
      </c>
      <c r="E4" s="35"/>
      <c r="F4" s="35"/>
      <c r="G4" s="35"/>
      <c r="H4" s="35"/>
      <c r="I4" s="35"/>
      <c r="J4" s="36"/>
      <c r="K4" s="8" t="s">
        <v>19</v>
      </c>
      <c r="L4" s="13">
        <v>2023</v>
      </c>
      <c r="M4" s="6"/>
    </row>
    <row r="5" spans="1:16" ht="41.25" thickBot="1" x14ac:dyDescent="0.3">
      <c r="A5" s="6"/>
      <c r="B5" s="16" t="s">
        <v>0</v>
      </c>
      <c r="C5" s="14" t="s">
        <v>1</v>
      </c>
      <c r="D5" s="14" t="s">
        <v>4</v>
      </c>
      <c r="E5" s="14" t="s">
        <v>32</v>
      </c>
      <c r="F5" s="15" t="s">
        <v>31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5" thickBot="1" x14ac:dyDescent="0.3">
      <c r="A6" s="6"/>
      <c r="B6" s="2">
        <v>43256</v>
      </c>
      <c r="C6" s="2" t="s">
        <v>9</v>
      </c>
      <c r="D6" s="3">
        <v>4501</v>
      </c>
      <c r="E6" s="3" t="s">
        <v>23</v>
      </c>
      <c r="F6" s="3" t="s">
        <v>10</v>
      </c>
      <c r="G6" s="3">
        <v>120</v>
      </c>
      <c r="H6" s="4">
        <v>500</v>
      </c>
      <c r="I6" s="5">
        <v>0.05</v>
      </c>
      <c r="J6" s="7">
        <f t="shared" ref="J6:J8" si="0">(G6*H6)*I6</f>
        <v>3000</v>
      </c>
      <c r="K6" s="4">
        <v>1000</v>
      </c>
      <c r="L6" s="17">
        <f t="shared" ref="L6:L8" si="1">(G6*H6)+J6+K6</f>
        <v>64000</v>
      </c>
      <c r="M6" s="6"/>
    </row>
    <row r="7" spans="1:16" ht="16.5" thickBot="1" x14ac:dyDescent="0.3">
      <c r="A7" s="6"/>
      <c r="B7" s="2">
        <v>43258</v>
      </c>
      <c r="C7" s="2" t="s">
        <v>11</v>
      </c>
      <c r="D7" s="3" t="s">
        <v>13</v>
      </c>
      <c r="E7" s="3" t="s">
        <v>24</v>
      </c>
      <c r="F7" s="3" t="s">
        <v>15</v>
      </c>
      <c r="G7" s="3">
        <v>150</v>
      </c>
      <c r="H7" s="4">
        <v>750</v>
      </c>
      <c r="I7" s="5">
        <v>7.4999999999999997E-2</v>
      </c>
      <c r="J7" s="7">
        <f t="shared" si="0"/>
        <v>8437.5</v>
      </c>
      <c r="K7" s="4">
        <v>800</v>
      </c>
      <c r="L7" s="17">
        <f t="shared" si="1"/>
        <v>121737.5</v>
      </c>
      <c r="M7" s="6"/>
    </row>
    <row r="8" spans="1:16" ht="16.5" thickBot="1" x14ac:dyDescent="0.3">
      <c r="A8" s="6"/>
      <c r="B8" s="2">
        <v>43262</v>
      </c>
      <c r="C8" s="2" t="s">
        <v>12</v>
      </c>
      <c r="D8" s="3" t="s">
        <v>14</v>
      </c>
      <c r="E8" s="3" t="s">
        <v>69</v>
      </c>
      <c r="F8" s="3" t="s">
        <v>16</v>
      </c>
      <c r="G8" s="3">
        <v>75</v>
      </c>
      <c r="H8" s="4">
        <v>975</v>
      </c>
      <c r="I8" s="5">
        <v>0.18</v>
      </c>
      <c r="J8" s="7">
        <f t="shared" si="0"/>
        <v>13162.5</v>
      </c>
      <c r="K8" s="4">
        <v>2500</v>
      </c>
      <c r="L8" s="17">
        <f t="shared" si="1"/>
        <v>88787.5</v>
      </c>
      <c r="M8" s="6"/>
    </row>
    <row r="9" spans="1:16" ht="16.5" thickBot="1" x14ac:dyDescent="0.3">
      <c r="A9" s="6"/>
      <c r="B9" s="2">
        <v>43263</v>
      </c>
      <c r="C9" s="2" t="s">
        <v>36</v>
      </c>
      <c r="D9" s="3">
        <v>4502</v>
      </c>
      <c r="E9" s="3" t="s">
        <v>70</v>
      </c>
      <c r="F9" s="3" t="s">
        <v>80</v>
      </c>
      <c r="G9" s="3">
        <v>25</v>
      </c>
      <c r="H9" s="4">
        <v>250</v>
      </c>
      <c r="I9" s="5">
        <v>0.12</v>
      </c>
      <c r="J9" s="7">
        <f t="shared" ref="J9:J27" si="2">(G9*H9)*I9</f>
        <v>750</v>
      </c>
      <c r="K9" s="4">
        <v>200</v>
      </c>
      <c r="L9" s="17">
        <f t="shared" ref="L9:L27" si="3">(G9*H9)+J9+K9</f>
        <v>7200</v>
      </c>
      <c r="M9" s="6"/>
      <c r="O9"/>
      <c r="P9"/>
    </row>
    <row r="10" spans="1:16" ht="16.5" thickBot="1" x14ac:dyDescent="0.3">
      <c r="A10" s="6"/>
      <c r="B10" s="2">
        <v>43264</v>
      </c>
      <c r="C10" s="2" t="s">
        <v>37</v>
      </c>
      <c r="D10" s="3" t="s">
        <v>55</v>
      </c>
      <c r="E10" s="3" t="s">
        <v>74</v>
      </c>
      <c r="F10" s="3" t="s">
        <v>81</v>
      </c>
      <c r="G10" s="3">
        <v>32</v>
      </c>
      <c r="H10" s="4">
        <v>3000</v>
      </c>
      <c r="I10" s="5">
        <v>0.15</v>
      </c>
      <c r="J10" s="7">
        <f t="shared" si="2"/>
        <v>14400</v>
      </c>
      <c r="K10" s="4">
        <v>501</v>
      </c>
      <c r="L10" s="17">
        <f t="shared" si="3"/>
        <v>110901</v>
      </c>
      <c r="M10" s="6"/>
      <c r="O10"/>
      <c r="P10"/>
    </row>
    <row r="11" spans="1:16" ht="16.5" thickBot="1" x14ac:dyDescent="0.3">
      <c r="A11" s="6"/>
      <c r="B11" s="2">
        <v>43265</v>
      </c>
      <c r="C11" s="2" t="s">
        <v>38</v>
      </c>
      <c r="D11" s="3" t="s">
        <v>56</v>
      </c>
      <c r="E11" s="3" t="s">
        <v>71</v>
      </c>
      <c r="F11" s="3" t="s">
        <v>82</v>
      </c>
      <c r="G11" s="3">
        <v>85</v>
      </c>
      <c r="H11" s="4">
        <v>2301</v>
      </c>
      <c r="I11" s="5">
        <v>0.13</v>
      </c>
      <c r="J11" s="7">
        <f t="shared" si="2"/>
        <v>25426.05</v>
      </c>
      <c r="K11" s="4">
        <v>251</v>
      </c>
      <c r="L11" s="17">
        <f t="shared" si="3"/>
        <v>221262.05</v>
      </c>
      <c r="M11" s="6"/>
      <c r="O11"/>
      <c r="P11"/>
    </row>
    <row r="12" spans="1:16" ht="16.5" thickBot="1" x14ac:dyDescent="0.3">
      <c r="A12" s="6"/>
      <c r="B12" s="2">
        <v>43266</v>
      </c>
      <c r="C12" s="2" t="s">
        <v>39</v>
      </c>
      <c r="D12" s="3">
        <v>4503</v>
      </c>
      <c r="E12" s="3" t="s">
        <v>29</v>
      </c>
      <c r="F12" s="3" t="s">
        <v>83</v>
      </c>
      <c r="G12" s="3">
        <v>96</v>
      </c>
      <c r="H12" s="4">
        <v>1000</v>
      </c>
      <c r="I12" s="5">
        <v>8.5000000000000006E-2</v>
      </c>
      <c r="J12" s="7">
        <f t="shared" si="2"/>
        <v>8160.0000000000009</v>
      </c>
      <c r="K12" s="4">
        <v>74</v>
      </c>
      <c r="L12" s="17">
        <f t="shared" si="3"/>
        <v>104234</v>
      </c>
      <c r="M12" s="6"/>
      <c r="O12"/>
      <c r="P12"/>
    </row>
    <row r="13" spans="1:16" ht="16.5" thickBot="1" x14ac:dyDescent="0.3">
      <c r="A13" s="6"/>
      <c r="B13" s="2">
        <v>43267</v>
      </c>
      <c r="C13" s="2" t="s">
        <v>40</v>
      </c>
      <c r="D13" s="3" t="s">
        <v>57</v>
      </c>
      <c r="E13" s="3" t="s">
        <v>72</v>
      </c>
      <c r="F13" s="3" t="s">
        <v>84</v>
      </c>
      <c r="G13" s="3">
        <v>23</v>
      </c>
      <c r="H13" s="4">
        <v>506</v>
      </c>
      <c r="I13" s="5">
        <v>0.03</v>
      </c>
      <c r="J13" s="7">
        <f t="shared" si="2"/>
        <v>349.14</v>
      </c>
      <c r="K13" s="4">
        <v>852</v>
      </c>
      <c r="L13" s="17">
        <f t="shared" si="3"/>
        <v>12839.14</v>
      </c>
      <c r="M13" s="6"/>
    </row>
    <row r="14" spans="1:16" ht="16.5" thickBot="1" x14ac:dyDescent="0.3">
      <c r="A14" s="6"/>
      <c r="B14" s="2">
        <v>43268</v>
      </c>
      <c r="C14" s="2" t="s">
        <v>41</v>
      </c>
      <c r="D14" s="3" t="s">
        <v>58</v>
      </c>
      <c r="E14" s="3" t="s">
        <v>79</v>
      </c>
      <c r="F14" s="3" t="s">
        <v>85</v>
      </c>
      <c r="G14" s="3">
        <v>89</v>
      </c>
      <c r="H14" s="4">
        <v>354</v>
      </c>
      <c r="I14" s="5">
        <v>0.08</v>
      </c>
      <c r="J14" s="7">
        <f t="shared" si="2"/>
        <v>2520.48</v>
      </c>
      <c r="K14" s="4">
        <v>65</v>
      </c>
      <c r="L14" s="17">
        <f t="shared" si="3"/>
        <v>34091.480000000003</v>
      </c>
      <c r="M14" s="6"/>
    </row>
    <row r="15" spans="1:16" ht="16.5" thickBot="1" x14ac:dyDescent="0.3">
      <c r="A15" s="6"/>
      <c r="B15" s="2">
        <v>43269</v>
      </c>
      <c r="C15" s="2" t="s">
        <v>42</v>
      </c>
      <c r="D15" s="3">
        <v>4504</v>
      </c>
      <c r="E15" s="3" t="s">
        <v>70</v>
      </c>
      <c r="F15" s="3" t="s">
        <v>86</v>
      </c>
      <c r="G15" s="3">
        <v>125</v>
      </c>
      <c r="H15" s="4">
        <v>789</v>
      </c>
      <c r="I15" s="5">
        <v>0.21</v>
      </c>
      <c r="J15" s="7">
        <f t="shared" si="2"/>
        <v>20711.25</v>
      </c>
      <c r="K15" s="4">
        <v>99</v>
      </c>
      <c r="L15" s="17">
        <f t="shared" si="3"/>
        <v>119435.25</v>
      </c>
      <c r="M15" s="6"/>
    </row>
    <row r="16" spans="1:16" ht="16.5" thickBot="1" x14ac:dyDescent="0.3">
      <c r="A16" s="6"/>
      <c r="B16" s="2">
        <v>43270</v>
      </c>
      <c r="C16" s="2" t="s">
        <v>43</v>
      </c>
      <c r="D16" s="3" t="s">
        <v>59</v>
      </c>
      <c r="E16" s="3" t="s">
        <v>70</v>
      </c>
      <c r="F16" s="3" t="s">
        <v>87</v>
      </c>
      <c r="G16" s="3">
        <v>121</v>
      </c>
      <c r="H16" s="4">
        <v>657</v>
      </c>
      <c r="I16" s="5">
        <v>0.14000000000000001</v>
      </c>
      <c r="J16" s="7">
        <f t="shared" si="2"/>
        <v>11129.580000000002</v>
      </c>
      <c r="K16" s="4">
        <v>102</v>
      </c>
      <c r="L16" s="17">
        <f t="shared" si="3"/>
        <v>90728.58</v>
      </c>
      <c r="M16" s="6"/>
    </row>
    <row r="17" spans="1:13" ht="16.5" thickBot="1" x14ac:dyDescent="0.3">
      <c r="A17" s="6"/>
      <c r="B17" s="2">
        <v>43271</v>
      </c>
      <c r="C17" s="2" t="s">
        <v>44</v>
      </c>
      <c r="D17" s="3" t="s">
        <v>60</v>
      </c>
      <c r="E17" s="3" t="s">
        <v>72</v>
      </c>
      <c r="F17" s="3" t="s">
        <v>88</v>
      </c>
      <c r="G17" s="3">
        <v>88</v>
      </c>
      <c r="H17" s="4">
        <v>987</v>
      </c>
      <c r="I17" s="5">
        <v>0.09</v>
      </c>
      <c r="J17" s="7">
        <f t="shared" si="2"/>
        <v>7817.04</v>
      </c>
      <c r="K17" s="4">
        <v>105</v>
      </c>
      <c r="L17" s="17">
        <f t="shared" si="3"/>
        <v>94778.04</v>
      </c>
      <c r="M17" s="6"/>
    </row>
    <row r="18" spans="1:13" ht="16.5" thickBot="1" x14ac:dyDescent="0.3">
      <c r="A18" s="6"/>
      <c r="B18" s="2">
        <v>43272</v>
      </c>
      <c r="C18" s="2" t="s">
        <v>45</v>
      </c>
      <c r="D18" s="3">
        <v>4505</v>
      </c>
      <c r="E18" s="3" t="s">
        <v>74</v>
      </c>
      <c r="F18" s="3" t="s">
        <v>89</v>
      </c>
      <c r="G18" s="3">
        <v>285</v>
      </c>
      <c r="H18" s="4">
        <v>500</v>
      </c>
      <c r="I18" s="5">
        <v>0.08</v>
      </c>
      <c r="J18" s="7">
        <f t="shared" si="2"/>
        <v>11400</v>
      </c>
      <c r="K18" s="4">
        <v>107</v>
      </c>
      <c r="L18" s="17">
        <f t="shared" si="3"/>
        <v>154007</v>
      </c>
      <c r="M18" s="6"/>
    </row>
    <row r="19" spans="1:13" ht="16.5" thickBot="1" x14ac:dyDescent="0.3">
      <c r="A19" s="6"/>
      <c r="B19" s="2">
        <v>43273</v>
      </c>
      <c r="C19" s="2" t="s">
        <v>46</v>
      </c>
      <c r="D19" s="3" t="s">
        <v>61</v>
      </c>
      <c r="E19" s="3" t="s">
        <v>77</v>
      </c>
      <c r="F19" s="3" t="s">
        <v>90</v>
      </c>
      <c r="G19" s="3">
        <v>200</v>
      </c>
      <c r="H19" s="4">
        <v>2200</v>
      </c>
      <c r="I19" s="5">
        <v>7.4999999999999997E-2</v>
      </c>
      <c r="J19" s="7">
        <f t="shared" si="2"/>
        <v>33000</v>
      </c>
      <c r="K19" s="4">
        <v>708</v>
      </c>
      <c r="L19" s="17">
        <f t="shared" si="3"/>
        <v>473708</v>
      </c>
      <c r="M19" s="6"/>
    </row>
    <row r="20" spans="1:13" ht="16.5" thickBot="1" x14ac:dyDescent="0.3">
      <c r="A20" s="6"/>
      <c r="B20" s="2">
        <v>43274</v>
      </c>
      <c r="C20" s="2" t="s">
        <v>47</v>
      </c>
      <c r="D20" s="3" t="s">
        <v>62</v>
      </c>
      <c r="E20" s="3" t="s">
        <v>76</v>
      </c>
      <c r="F20" s="3" t="s">
        <v>91</v>
      </c>
      <c r="G20" s="3">
        <v>150</v>
      </c>
      <c r="H20" s="4">
        <v>1500</v>
      </c>
      <c r="I20" s="5">
        <v>0.19</v>
      </c>
      <c r="J20" s="7">
        <f t="shared" si="2"/>
        <v>42750</v>
      </c>
      <c r="K20" s="4">
        <v>300</v>
      </c>
      <c r="L20" s="17">
        <f t="shared" si="3"/>
        <v>268050</v>
      </c>
      <c r="M20" s="6"/>
    </row>
    <row r="21" spans="1:13" ht="16.5" thickBot="1" x14ac:dyDescent="0.3">
      <c r="A21" s="6"/>
      <c r="B21" s="2">
        <v>43275</v>
      </c>
      <c r="C21" s="2" t="s">
        <v>48</v>
      </c>
      <c r="D21" s="3">
        <v>4506</v>
      </c>
      <c r="E21" s="3" t="s">
        <v>75</v>
      </c>
      <c r="F21" s="3" t="s">
        <v>92</v>
      </c>
      <c r="G21" s="3">
        <v>58</v>
      </c>
      <c r="H21" s="4">
        <v>789</v>
      </c>
      <c r="I21" s="5">
        <v>0.2</v>
      </c>
      <c r="J21" s="7">
        <f t="shared" si="2"/>
        <v>9152.4</v>
      </c>
      <c r="K21" s="4">
        <v>203</v>
      </c>
      <c r="L21" s="17">
        <f t="shared" si="3"/>
        <v>55117.4</v>
      </c>
      <c r="M21" s="6"/>
    </row>
    <row r="22" spans="1:13" ht="16.5" thickBot="1" x14ac:dyDescent="0.3">
      <c r="A22" s="6"/>
      <c r="B22" s="2">
        <v>43276</v>
      </c>
      <c r="C22" s="2" t="s">
        <v>49</v>
      </c>
      <c r="D22" s="3" t="s">
        <v>63</v>
      </c>
      <c r="E22" s="3" t="s">
        <v>76</v>
      </c>
      <c r="F22" s="3" t="s">
        <v>98</v>
      </c>
      <c r="G22" s="3">
        <v>66</v>
      </c>
      <c r="H22" s="4">
        <v>225</v>
      </c>
      <c r="I22" s="5">
        <v>0.18</v>
      </c>
      <c r="J22" s="7">
        <f t="shared" si="2"/>
        <v>2673</v>
      </c>
      <c r="K22" s="4">
        <v>258</v>
      </c>
      <c r="L22" s="17">
        <f t="shared" si="3"/>
        <v>17781</v>
      </c>
      <c r="M22" s="6"/>
    </row>
    <row r="23" spans="1:13" ht="16.5" thickBot="1" x14ac:dyDescent="0.3">
      <c r="A23" s="6"/>
      <c r="B23" s="2">
        <v>43277</v>
      </c>
      <c r="C23" s="2" t="s">
        <v>50</v>
      </c>
      <c r="D23" s="3" t="s">
        <v>64</v>
      </c>
      <c r="E23" s="3" t="s">
        <v>78</v>
      </c>
      <c r="F23" s="3" t="s">
        <v>93</v>
      </c>
      <c r="G23" s="3">
        <v>52</v>
      </c>
      <c r="H23" s="4">
        <v>205</v>
      </c>
      <c r="I23" s="5">
        <v>0.12</v>
      </c>
      <c r="J23" s="7">
        <f t="shared" si="2"/>
        <v>1279.2</v>
      </c>
      <c r="K23" s="4">
        <v>789</v>
      </c>
      <c r="L23" s="17">
        <f t="shared" si="3"/>
        <v>12728.2</v>
      </c>
      <c r="M23" s="6"/>
    </row>
    <row r="24" spans="1:13" ht="16.5" thickBot="1" x14ac:dyDescent="0.3">
      <c r="A24" s="6"/>
      <c r="B24" s="2">
        <v>43278</v>
      </c>
      <c r="C24" s="2" t="s">
        <v>51</v>
      </c>
      <c r="D24" s="3">
        <v>4507</v>
      </c>
      <c r="E24" s="3" t="s">
        <v>78</v>
      </c>
      <c r="F24" s="3" t="s">
        <v>94</v>
      </c>
      <c r="G24" s="3">
        <v>21</v>
      </c>
      <c r="H24" s="4">
        <v>213</v>
      </c>
      <c r="I24" s="5">
        <v>0.15</v>
      </c>
      <c r="J24" s="7">
        <f t="shared" si="2"/>
        <v>670.94999999999993</v>
      </c>
      <c r="K24" s="4">
        <v>150</v>
      </c>
      <c r="L24" s="17">
        <f t="shared" si="3"/>
        <v>5293.95</v>
      </c>
      <c r="M24" s="6"/>
    </row>
    <row r="25" spans="1:13" ht="16.5" thickBot="1" x14ac:dyDescent="0.3">
      <c r="A25" s="6"/>
      <c r="B25" s="2">
        <v>43279</v>
      </c>
      <c r="C25" s="2" t="s">
        <v>52</v>
      </c>
      <c r="D25" s="3" t="s">
        <v>65</v>
      </c>
      <c r="E25" s="3" t="s">
        <v>77</v>
      </c>
      <c r="F25" s="3" t="s">
        <v>95</v>
      </c>
      <c r="G25" s="3">
        <v>85</v>
      </c>
      <c r="H25" s="4">
        <v>879</v>
      </c>
      <c r="I25" s="5">
        <v>0.18</v>
      </c>
      <c r="J25" s="7">
        <f t="shared" si="2"/>
        <v>13448.699999999999</v>
      </c>
      <c r="K25" s="4">
        <v>652</v>
      </c>
      <c r="L25" s="17">
        <f t="shared" si="3"/>
        <v>88815.7</v>
      </c>
      <c r="M25" s="6"/>
    </row>
    <row r="26" spans="1:13" ht="16.5" thickBot="1" x14ac:dyDescent="0.3">
      <c r="A26" s="6"/>
      <c r="B26" s="2">
        <v>43280</v>
      </c>
      <c r="C26" s="2" t="s">
        <v>53</v>
      </c>
      <c r="D26" s="3" t="s">
        <v>66</v>
      </c>
      <c r="E26" s="3" t="s">
        <v>78</v>
      </c>
      <c r="F26" s="3" t="s">
        <v>96</v>
      </c>
      <c r="G26" s="3">
        <v>23</v>
      </c>
      <c r="H26" s="4">
        <v>889</v>
      </c>
      <c r="I26" s="5">
        <v>0.19</v>
      </c>
      <c r="J26" s="7">
        <f t="shared" si="2"/>
        <v>3884.93</v>
      </c>
      <c r="K26" s="4">
        <v>888</v>
      </c>
      <c r="L26" s="17">
        <f t="shared" si="3"/>
        <v>25219.93</v>
      </c>
      <c r="M26" s="6"/>
    </row>
    <row r="27" spans="1:13" ht="15.75" customHeight="1" thickBot="1" x14ac:dyDescent="0.3">
      <c r="A27" s="6"/>
      <c r="B27" s="2">
        <v>43281</v>
      </c>
      <c r="C27" s="2" t="s">
        <v>54</v>
      </c>
      <c r="D27" s="3">
        <v>4508</v>
      </c>
      <c r="E27" s="3" t="s">
        <v>79</v>
      </c>
      <c r="F27" s="3" t="s">
        <v>97</v>
      </c>
      <c r="G27" s="3">
        <v>195</v>
      </c>
      <c r="H27" s="4">
        <v>890</v>
      </c>
      <c r="I27" s="5">
        <v>0.15</v>
      </c>
      <c r="J27" s="7">
        <f t="shared" si="2"/>
        <v>26032.5</v>
      </c>
      <c r="K27" s="4">
        <v>95</v>
      </c>
      <c r="L27" s="17">
        <f t="shared" si="3"/>
        <v>199677.5</v>
      </c>
      <c r="M27" s="6"/>
    </row>
    <row r="28" spans="1:13" ht="15.75" thickBot="1" x14ac:dyDescent="0.3">
      <c r="A28" s="6"/>
      <c r="B28" s="2" t="s">
        <v>99</v>
      </c>
      <c r="C28" s="2" t="s">
        <v>99</v>
      </c>
      <c r="D28" s="3" t="s">
        <v>99</v>
      </c>
      <c r="E28" s="3" t="s">
        <v>99</v>
      </c>
      <c r="F28" s="3" t="s">
        <v>99</v>
      </c>
      <c r="G28" s="3">
        <f>SUM(G6:G27)</f>
        <v>2164</v>
      </c>
      <c r="H28" s="20">
        <f t="shared" ref="H28:K28" si="4">SUM(H6:H27)</f>
        <v>20359</v>
      </c>
      <c r="I28" s="21">
        <v>0.18</v>
      </c>
      <c r="J28" s="22">
        <f>(G28*H28)*I28</f>
        <v>7930237.6799999997</v>
      </c>
      <c r="K28" s="19">
        <f t="shared" si="4"/>
        <v>10699</v>
      </c>
      <c r="L28" s="4">
        <f>(G28*H28)+J28+K28</f>
        <v>51997812.68</v>
      </c>
      <c r="M28" s="6"/>
    </row>
    <row r="29" spans="1:13" ht="21" thickBot="1" x14ac:dyDescent="0.3">
      <c r="A29" s="6"/>
      <c r="B29" s="28" t="s">
        <v>17</v>
      </c>
      <c r="C29" s="28"/>
      <c r="D29" s="28"/>
      <c r="E29" s="28"/>
      <c r="F29" s="28"/>
      <c r="G29" s="28"/>
      <c r="H29" s="28"/>
      <c r="I29" s="28"/>
      <c r="J29" s="28"/>
      <c r="K29" s="28"/>
      <c r="L29" s="18">
        <f>SUM(L6:L28)</f>
        <v>54368205.899999999</v>
      </c>
      <c r="M29" s="6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6">
    <mergeCell ref="K2:L3"/>
    <mergeCell ref="B29:K29"/>
    <mergeCell ref="B2:J2"/>
    <mergeCell ref="B3:J3"/>
    <mergeCell ref="B4:C4"/>
    <mergeCell ref="E4:J4"/>
  </mergeCells>
  <phoneticPr fontId="14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28:Q53"/>
  <sheetViews>
    <sheetView showGridLines="0" tabSelected="1" workbookViewId="0">
      <selection activeCell="G22" sqref="G22"/>
    </sheetView>
  </sheetViews>
  <sheetFormatPr defaultRowHeight="15" x14ac:dyDescent="0.25"/>
  <sheetData>
    <row r="28" spans="17:17" x14ac:dyDescent="0.25">
      <c r="Q28" s="37"/>
    </row>
    <row r="53" spans="1:2" ht="15.75" hidden="1" x14ac:dyDescent="0.25">
      <c r="A53" s="23" t="s">
        <v>74</v>
      </c>
      <c r="B53" s="23">
        <f>MAX('AdvancePurchase Return Book'!H6:H27)</f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5" workbookViewId="0">
      <selection activeCell="A25" sqref="A25"/>
    </sheetView>
  </sheetViews>
  <sheetFormatPr defaultRowHeight="15" x14ac:dyDescent="0.25"/>
  <cols>
    <col min="1" max="1" width="24.85546875" bestFit="1" customWidth="1"/>
  </cols>
  <sheetData>
    <row r="1" spans="1:3" ht="21" hidden="1" x14ac:dyDescent="0.25">
      <c r="B1" s="9" t="s">
        <v>21</v>
      </c>
      <c r="C1" s="9" t="s">
        <v>22</v>
      </c>
    </row>
    <row r="2" spans="1:3" x14ac:dyDescent="0.25">
      <c r="A2" s="10" t="s">
        <v>32</v>
      </c>
    </row>
    <row r="3" spans="1:3" x14ac:dyDescent="0.25">
      <c r="A3" s="11" t="s">
        <v>23</v>
      </c>
    </row>
    <row r="4" spans="1:3" x14ac:dyDescent="0.25">
      <c r="A4" s="11" t="s">
        <v>24</v>
      </c>
    </row>
    <row r="5" spans="1:3" x14ac:dyDescent="0.25">
      <c r="A5" s="11" t="s">
        <v>25</v>
      </c>
    </row>
    <row r="6" spans="1:3" x14ac:dyDescent="0.25">
      <c r="A6" s="11" t="s">
        <v>26</v>
      </c>
    </row>
    <row r="7" spans="1:3" x14ac:dyDescent="0.25">
      <c r="A7" s="11" t="s">
        <v>27</v>
      </c>
    </row>
    <row r="8" spans="1:3" x14ac:dyDescent="0.25">
      <c r="A8" s="11" t="s">
        <v>28</v>
      </c>
    </row>
    <row r="9" spans="1:3" x14ac:dyDescent="0.25">
      <c r="A9" s="11" t="s">
        <v>29</v>
      </c>
    </row>
    <row r="10" spans="1:3" x14ac:dyDescent="0.25">
      <c r="A10" s="11" t="s">
        <v>30</v>
      </c>
    </row>
    <row r="11" spans="1:3" x14ac:dyDescent="0.25">
      <c r="A11" s="11" t="s">
        <v>23</v>
      </c>
    </row>
    <row r="12" spans="1:3" x14ac:dyDescent="0.25">
      <c r="A12" s="11" t="s">
        <v>67</v>
      </c>
    </row>
    <row r="13" spans="1:3" x14ac:dyDescent="0.25">
      <c r="A13" s="11" t="s">
        <v>68</v>
      </c>
    </row>
    <row r="14" spans="1:3" x14ac:dyDescent="0.25">
      <c r="A14" s="11" t="s">
        <v>69</v>
      </c>
    </row>
    <row r="15" spans="1:3" x14ac:dyDescent="0.25">
      <c r="A15" s="11" t="s">
        <v>70</v>
      </c>
    </row>
    <row r="16" spans="1:3" x14ac:dyDescent="0.25">
      <c r="A16" s="11" t="s">
        <v>71</v>
      </c>
    </row>
    <row r="17" spans="1:1" x14ac:dyDescent="0.25">
      <c r="A17" s="11" t="s">
        <v>72</v>
      </c>
    </row>
    <row r="18" spans="1:1" x14ac:dyDescent="0.25">
      <c r="A18" s="11" t="s">
        <v>73</v>
      </c>
    </row>
    <row r="19" spans="1:1" x14ac:dyDescent="0.25">
      <c r="A19" s="11" t="s">
        <v>74</v>
      </c>
    </row>
    <row r="20" spans="1:1" x14ac:dyDescent="0.25">
      <c r="A20" s="11" t="s">
        <v>75</v>
      </c>
    </row>
    <row r="21" spans="1:1" x14ac:dyDescent="0.25">
      <c r="A21" s="11" t="s">
        <v>76</v>
      </c>
    </row>
    <row r="22" spans="1:1" x14ac:dyDescent="0.25">
      <c r="A22" s="11" t="s">
        <v>77</v>
      </c>
    </row>
    <row r="23" spans="1:1" x14ac:dyDescent="0.25">
      <c r="A23" s="11" t="s">
        <v>78</v>
      </c>
    </row>
    <row r="24" spans="1:1" x14ac:dyDescent="0.25">
      <c r="A24" s="11" t="s">
        <v>79</v>
      </c>
    </row>
    <row r="25" spans="1:1" x14ac:dyDescent="0.25">
      <c r="A25" s="1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Aashinka Damuste</cp:lastModifiedBy>
  <dcterms:created xsi:type="dcterms:W3CDTF">2016-12-21T08:56:10Z</dcterms:created>
  <dcterms:modified xsi:type="dcterms:W3CDTF">2024-02-09T06:40:46Z</dcterms:modified>
</cp:coreProperties>
</file>