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ilesh\UOM Projects\ThermoBand-EN1190\Code\test data\ProccessedData\"/>
    </mc:Choice>
  </mc:AlternateContent>
  <xr:revisionPtr revIDLastSave="0" documentId="13_ncr:1_{458A4A87-8372-42E1-9260-FF2A86B3D096}" xr6:coauthVersionLast="47" xr6:coauthVersionMax="47" xr10:uidLastSave="{00000000-0000-0000-0000-000000000000}"/>
  <bookViews>
    <workbookView xWindow="-108" yWindow="-108" windowWidth="23256" windowHeight="13896" xr2:uid="{84CBEC73-4944-4B04-915B-9D71FEBAD0F5}"/>
  </bookViews>
  <sheets>
    <sheet name="test_outpu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1" i="1" s="1"/>
  <c r="C19" i="1"/>
  <c r="H19" i="1"/>
  <c r="H21" i="1" s="1"/>
  <c r="I19" i="1"/>
  <c r="B20" i="1"/>
  <c r="C20" i="1"/>
  <c r="H20" i="1"/>
  <c r="I20" i="1"/>
  <c r="J8" i="1" l="1"/>
  <c r="L8" i="1" s="1"/>
  <c r="J16" i="1"/>
  <c r="L16" i="1" s="1"/>
  <c r="J15" i="1"/>
  <c r="L15" i="1" s="1"/>
  <c r="J7" i="1"/>
  <c r="L7" i="1" s="1"/>
  <c r="J13" i="1"/>
  <c r="L13" i="1" s="1"/>
  <c r="J3" i="1"/>
  <c r="J11" i="1"/>
  <c r="L11" i="1" s="1"/>
  <c r="J17" i="1"/>
  <c r="L17" i="1" s="1"/>
  <c r="J6" i="1"/>
  <c r="L6" i="1" s="1"/>
  <c r="J14" i="1"/>
  <c r="L14" i="1" s="1"/>
  <c r="J10" i="1"/>
  <c r="L10" i="1" s="1"/>
  <c r="J5" i="1"/>
  <c r="L5" i="1" s="1"/>
  <c r="J9" i="1"/>
  <c r="L9" i="1" s="1"/>
  <c r="J18" i="1"/>
  <c r="L18" i="1" s="1"/>
  <c r="J4" i="1"/>
  <c r="L4" i="1" s="1"/>
  <c r="J12" i="1"/>
  <c r="L12" i="1" s="1"/>
  <c r="D3" i="1"/>
  <c r="D11" i="1"/>
  <c r="F11" i="1" s="1"/>
  <c r="D6" i="1"/>
  <c r="F6" i="1" s="1"/>
  <c r="D14" i="1"/>
  <c r="F14" i="1" s="1"/>
  <c r="D8" i="1"/>
  <c r="F8" i="1" s="1"/>
  <c r="D16" i="1"/>
  <c r="F16" i="1" s="1"/>
  <c r="D9" i="1"/>
  <c r="F9" i="1" s="1"/>
  <c r="D4" i="1"/>
  <c r="F4" i="1" s="1"/>
  <c r="D12" i="1"/>
  <c r="F12" i="1" s="1"/>
  <c r="D5" i="1"/>
  <c r="F5" i="1" s="1"/>
  <c r="D13" i="1"/>
  <c r="F13" i="1" s="1"/>
  <c r="D7" i="1"/>
  <c r="F7" i="1" s="1"/>
  <c r="D15" i="1"/>
  <c r="F15" i="1" s="1"/>
  <c r="D10" i="1"/>
  <c r="F10" i="1" s="1"/>
  <c r="J19" i="1" l="1"/>
  <c r="J20" i="1"/>
  <c r="L3" i="1"/>
  <c r="D19" i="1"/>
  <c r="F3" i="1"/>
  <c r="D20" i="1"/>
  <c r="F19" i="1" l="1"/>
  <c r="F20" i="1"/>
  <c r="E21" i="1" s="1"/>
  <c r="E22" i="1" s="1"/>
  <c r="B22" i="1" s="1"/>
  <c r="L20" i="1"/>
  <c r="K21" i="1" s="1"/>
  <c r="K22" i="1" s="1"/>
  <c r="L19" i="1"/>
  <c r="K5" i="1" l="1"/>
  <c r="K13" i="1"/>
  <c r="E3" i="1"/>
  <c r="E11" i="1"/>
  <c r="K7" i="1"/>
  <c r="K8" i="1"/>
  <c r="K16" i="1"/>
  <c r="E13" i="1"/>
  <c r="K10" i="1"/>
  <c r="E8" i="1"/>
  <c r="E6" i="1"/>
  <c r="E14" i="1"/>
  <c r="K15" i="1"/>
  <c r="E16" i="1"/>
  <c r="K3" i="1"/>
  <c r="K11" i="1"/>
  <c r="E9" i="1"/>
  <c r="K17" i="1"/>
  <c r="K6" i="1"/>
  <c r="K14" i="1"/>
  <c r="E5" i="1"/>
  <c r="E4" i="1"/>
  <c r="E12" i="1"/>
  <c r="E10" i="1"/>
  <c r="K9" i="1"/>
  <c r="K18" i="1"/>
  <c r="E7" i="1"/>
  <c r="E15" i="1"/>
  <c r="K4" i="1"/>
  <c r="K12" i="1"/>
  <c r="K19" i="1" l="1"/>
  <c r="K20" i="1"/>
  <c r="E19" i="1"/>
  <c r="E20" i="1"/>
</calcChain>
</file>

<file path=xl/sharedStrings.xml><?xml version="1.0" encoding="utf-8"?>
<sst xmlns="http://schemas.openxmlformats.org/spreadsheetml/2006/main" count="20" uniqueCount="13">
  <si>
    <t>Normalized inverse of offset error</t>
  </si>
  <si>
    <t>weigted offset</t>
  </si>
  <si>
    <t>1/(S.D. offset error)</t>
  </si>
  <si>
    <t>offset</t>
  </si>
  <si>
    <t>S.D</t>
  </si>
  <si>
    <t>mean</t>
  </si>
  <si>
    <t>offset error</t>
  </si>
  <si>
    <t>device with weighted mean offset</t>
  </si>
  <si>
    <t>device with offset</t>
  </si>
  <si>
    <t>device</t>
  </si>
  <si>
    <t>actual</t>
  </si>
  <si>
    <t>T2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</si>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</sst>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righ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right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right" vertic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test_output_data!$B$2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test_output_data!$B$3:$B$16</c:f>
              <c:numCache>
                <c:formatCode>General</c:formatCode>
                <c:ptCount val="14"/>
                <c:pt idx="0">
                  <c:v>36.5</c:v>
                </c:pt>
                <c:pt idx="1">
                  <c:v>36.5</c:v>
                </c:pt>
                <c:pt idx="2">
                  <c:v>36.5</c:v>
                </c:pt>
                <c:pt idx="3">
                  <c:v>36.6</c:v>
                </c:pt>
                <c:pt idx="4">
                  <c:v>36.5</c:v>
                </c:pt>
                <c:pt idx="5">
                  <c:v>36.5</c:v>
                </c:pt>
                <c:pt idx="6">
                  <c:v>36.5</c:v>
                </c:pt>
                <c:pt idx="7">
                  <c:v>36.6</c:v>
                </c:pt>
                <c:pt idx="8">
                  <c:v>36.1</c:v>
                </c:pt>
                <c:pt idx="9">
                  <c:v>36.4</c:v>
                </c:pt>
                <c:pt idx="10">
                  <c:v>36.5</c:v>
                </c:pt>
                <c:pt idx="11">
                  <c:v>36.5</c:v>
                </c:pt>
                <c:pt idx="12">
                  <c:v>36.1</c:v>
                </c:pt>
                <c:pt idx="13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1-4132-8CD4-7456ED55EACB}"/>
            </c:ext>
          </c:extLst>
        </c:ser>
        <c:ser>
          <c:idx val="2"/>
          <c:order val="2"/>
          <c:tx>
            <c:strRef>
              <c:f>test_output_data!$D$2</c:f>
              <c:strCache>
                <c:ptCount val="1"/>
                <c:pt idx="0">
                  <c:v>device with offset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test_output_data!$D$3:$D$16</c:f>
              <c:numCache>
                <c:formatCode>General</c:formatCode>
                <c:ptCount val="14"/>
                <c:pt idx="0">
                  <c:v>36.120714285714286</c:v>
                </c:pt>
                <c:pt idx="1">
                  <c:v>36.430714285714288</c:v>
                </c:pt>
                <c:pt idx="2">
                  <c:v>35.680714285714288</c:v>
                </c:pt>
                <c:pt idx="3">
                  <c:v>36.31071428571429</c:v>
                </c:pt>
                <c:pt idx="4">
                  <c:v>36.620714285714286</c:v>
                </c:pt>
                <c:pt idx="5">
                  <c:v>36.99071428571429</c:v>
                </c:pt>
                <c:pt idx="6">
                  <c:v>37.180714285714288</c:v>
                </c:pt>
                <c:pt idx="7">
                  <c:v>36.620714285714286</c:v>
                </c:pt>
                <c:pt idx="8">
                  <c:v>36.180714285714288</c:v>
                </c:pt>
                <c:pt idx="9">
                  <c:v>36.430714285714288</c:v>
                </c:pt>
                <c:pt idx="10">
                  <c:v>36.680714285714288</c:v>
                </c:pt>
                <c:pt idx="11">
                  <c:v>36.56071428571429</c:v>
                </c:pt>
                <c:pt idx="12">
                  <c:v>36.180714285714288</c:v>
                </c:pt>
                <c:pt idx="13">
                  <c:v>36.31071428571429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1-4132-8CD4-7456ED55EACB}"/>
            </c:ext>
          </c:extLst>
        </c:ser>
        <c:ser>
          <c:idx val="3"/>
          <c:order val="3"/>
          <c:tx>
            <c:strRef>
              <c:f>test_output_data!$E$2</c:f>
              <c:strCache>
                <c:ptCount val="1"/>
                <c:pt idx="0">
                  <c:v>device with weighted mean offset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test_output_data!$E$3:$E$16</c:f>
              <c:numCache>
                <c:formatCode>General</c:formatCode>
                <c:ptCount val="14"/>
                <c:pt idx="0">
                  <c:v>36.225206754380693</c:v>
                </c:pt>
                <c:pt idx="1">
                  <c:v>36.535206754380695</c:v>
                </c:pt>
                <c:pt idx="2">
                  <c:v>35.785206754380695</c:v>
                </c:pt>
                <c:pt idx="3">
                  <c:v>36.415206754380698</c:v>
                </c:pt>
                <c:pt idx="4">
                  <c:v>36.725206754380693</c:v>
                </c:pt>
                <c:pt idx="5">
                  <c:v>37.095206754380698</c:v>
                </c:pt>
                <c:pt idx="6">
                  <c:v>37.285206754380695</c:v>
                </c:pt>
                <c:pt idx="7">
                  <c:v>36.725206754380693</c:v>
                </c:pt>
                <c:pt idx="8">
                  <c:v>36.285206754380695</c:v>
                </c:pt>
                <c:pt idx="9">
                  <c:v>36.535206754380695</c:v>
                </c:pt>
                <c:pt idx="10">
                  <c:v>36.785206754380695</c:v>
                </c:pt>
                <c:pt idx="11">
                  <c:v>36.665206754380698</c:v>
                </c:pt>
                <c:pt idx="12">
                  <c:v>36.285206754380695</c:v>
                </c:pt>
                <c:pt idx="13">
                  <c:v>36.415206754380698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1-4132-8CD4-7456ED5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1263"/>
        <c:axId val="105139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test_output_data!$C$2</c15:sqref>
                        </c15:formulaRef>
                      </c:ext>
                    </c:extLst>
                    <c:strCache>
                      <c:ptCount val="1"/>
                      <c:pt idx="0">
                        <c:v>device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test_output_data!$C$3:$C$16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32.44</c:v>
                      </c:pt>
                      <c:pt idx="1">
                        <c:v>32.75</c:v>
                      </c:pt>
                      <c:pt idx="2">
                        <c:v>32</c:v>
                      </c:pt>
                      <c:pt idx="3">
                        <c:v>32.630000000000003</c:v>
                      </c:pt>
                      <c:pt idx="4">
                        <c:v>32.94</c:v>
                      </c:pt>
                      <c:pt idx="5">
                        <c:v>33.31</c:v>
                      </c:pt>
                      <c:pt idx="6">
                        <c:v>33.5</c:v>
                      </c:pt>
                      <c:pt idx="7">
                        <c:v>32.94</c:v>
                      </c:pt>
                      <c:pt idx="8">
                        <c:v>32.5</c:v>
                      </c:pt>
                      <c:pt idx="9">
                        <c:v>32.75</c:v>
                      </c:pt>
                      <c:pt idx="10">
                        <c:v>33</c:v>
                      </c:pt>
                      <c:pt idx="11">
                        <c:v>32.880000000000003</c:v>
                      </c:pt>
                      <c:pt idx="12">
                        <c:v>32.5</c:v>
                      </c:pt>
                      <c:pt idx="13">
                        <c:v>32.630000000000003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F1-4132-8CD4-7456ED55EACB}"/>
                  </c:ext>
                </c:extLst>
              </c15:ser>
            </c15:filteredLineSeries>
          </c:ext>
        </c:extLst>
      </c:lineChart>
      <c:catAx>
        <c:axId val="10515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9263"/>
        <c:crosses val="autoZero"/>
        <c:auto val="1"/>
        <c:lblAlgn val="ctr"/>
        <c:lblOffset val="100"/>
        <c:noMultiLvlLbl val="0"/>
      </c:catAx>
      <c:valAx>
        <c:axId val="1051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test_output_data!$H$3:$H$18</c:f>
              <c:numCache>
                <c:formatCode>General</c:formatCode>
                <c:ptCount val="16"/>
                <c:pt idx="0">
                  <c:v>36.299999999999997</c:v>
                </c:pt>
                <c:pt idx="1">
                  <c:v>36.5</c:v>
                </c:pt>
                <c:pt idx="2">
                  <c:v>36.5</c:v>
                </c:pt>
                <c:pt idx="3">
                  <c:v>36.299999999999997</c:v>
                </c:pt>
                <c:pt idx="4">
                  <c:v>36.200000000000003</c:v>
                </c:pt>
                <c:pt idx="5">
                  <c:v>36.4</c:v>
                </c:pt>
                <c:pt idx="6">
                  <c:v>36.5</c:v>
                </c:pt>
                <c:pt idx="7">
                  <c:v>36.5</c:v>
                </c:pt>
                <c:pt idx="8">
                  <c:v>36.6</c:v>
                </c:pt>
                <c:pt idx="9">
                  <c:v>36.5</c:v>
                </c:pt>
                <c:pt idx="10">
                  <c:v>36.5</c:v>
                </c:pt>
                <c:pt idx="11">
                  <c:v>36.5</c:v>
                </c:pt>
                <c:pt idx="12">
                  <c:v>36.4</c:v>
                </c:pt>
                <c:pt idx="13">
                  <c:v>36.4</c:v>
                </c:pt>
                <c:pt idx="14">
                  <c:v>35.799999999999997</c:v>
                </c:pt>
                <c:pt idx="15">
                  <c:v>36.1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A36-47CC-B1CD-4A517FD795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test_output_data!$J$3:$J$18</c:f>
              <c:numCache>
                <c:formatCode>General</c:formatCode>
                <c:ptCount val="16"/>
                <c:pt idx="0">
                  <c:v>35.516249999999999</c:v>
                </c:pt>
                <c:pt idx="1">
                  <c:v>35.896249999999995</c:v>
                </c:pt>
                <c:pt idx="2">
                  <c:v>35.956249999999997</c:v>
                </c:pt>
                <c:pt idx="3">
                  <c:v>36.08625</c:v>
                </c:pt>
                <c:pt idx="4">
                  <c:v>35.896249999999995</c:v>
                </c:pt>
                <c:pt idx="5">
                  <c:v>35.836249999999993</c:v>
                </c:pt>
                <c:pt idx="6">
                  <c:v>36.016249999999999</c:v>
                </c:pt>
                <c:pt idx="7">
                  <c:v>36.456249999999997</c:v>
                </c:pt>
                <c:pt idx="8">
                  <c:v>36.766249999999999</c:v>
                </c:pt>
                <c:pt idx="9">
                  <c:v>37.016249999999999</c:v>
                </c:pt>
                <c:pt idx="10">
                  <c:v>36.456249999999997</c:v>
                </c:pt>
                <c:pt idx="11">
                  <c:v>36.33625</c:v>
                </c:pt>
                <c:pt idx="12">
                  <c:v>36.646249999999995</c:v>
                </c:pt>
                <c:pt idx="13">
                  <c:v>36.956249999999997</c:v>
                </c:pt>
                <c:pt idx="14">
                  <c:v>37.016249999999999</c:v>
                </c:pt>
                <c:pt idx="15">
                  <c:v>37.146249999999995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A36-47CC-B1CD-4A517FD795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test_output_data!$K$3:$K$18</c:f>
              <c:numCache>
                <c:formatCode>General</c:formatCode>
                <c:ptCount val="16"/>
                <c:pt idx="0">
                  <c:v>35.34520675438069</c:v>
                </c:pt>
                <c:pt idx="1">
                  <c:v>35.725206754380693</c:v>
                </c:pt>
                <c:pt idx="2">
                  <c:v>35.785206754380695</c:v>
                </c:pt>
                <c:pt idx="3">
                  <c:v>35.915206754380698</c:v>
                </c:pt>
                <c:pt idx="4">
                  <c:v>35.725206754380693</c:v>
                </c:pt>
                <c:pt idx="5">
                  <c:v>35.665206754380691</c:v>
                </c:pt>
                <c:pt idx="6">
                  <c:v>35.845206754380698</c:v>
                </c:pt>
                <c:pt idx="7">
                  <c:v>36.285206754380695</c:v>
                </c:pt>
                <c:pt idx="8">
                  <c:v>36.595206754380698</c:v>
                </c:pt>
                <c:pt idx="9">
                  <c:v>36.845206754380698</c:v>
                </c:pt>
                <c:pt idx="10">
                  <c:v>36.285206754380695</c:v>
                </c:pt>
                <c:pt idx="11">
                  <c:v>36.165206754380698</c:v>
                </c:pt>
                <c:pt idx="12">
                  <c:v>36.475206754380693</c:v>
                </c:pt>
                <c:pt idx="13">
                  <c:v>36.785206754380695</c:v>
                </c:pt>
                <c:pt idx="14">
                  <c:v>36.845206754380698</c:v>
                </c:pt>
                <c:pt idx="15">
                  <c:v>36.975206754380693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A36-47CC-B1CD-4A517FD7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22096"/>
        <c:axId val="404323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test_output_data!$I$3:$I$18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31.56</c:v>
                      </c:pt>
                      <c:pt idx="1">
                        <c:v>31.94</c:v>
                      </c:pt>
                      <c:pt idx="2">
                        <c:v>32</c:v>
                      </c:pt>
                      <c:pt idx="3">
                        <c:v>32.130000000000003</c:v>
                      </c:pt>
                      <c:pt idx="4">
                        <c:v>31.94</c:v>
                      </c:pt>
                      <c:pt idx="5">
                        <c:v>31.88</c:v>
                      </c:pt>
                      <c:pt idx="6">
                        <c:v>32.06</c:v>
                      </c:pt>
                      <c:pt idx="7">
                        <c:v>32.5</c:v>
                      </c:pt>
                      <c:pt idx="8">
                        <c:v>32.81</c:v>
                      </c:pt>
                      <c:pt idx="9">
                        <c:v>33.06</c:v>
                      </c:pt>
                      <c:pt idx="10">
                        <c:v>32.5</c:v>
                      </c:pt>
                      <c:pt idx="11">
                        <c:v>32.380000000000003</c:v>
                      </c:pt>
                      <c:pt idx="12">
                        <c:v>32.69</c:v>
                      </c:pt>
                      <c:pt idx="13">
                        <c:v>33</c:v>
                      </c:pt>
                      <c:pt idx="14">
                        <c:v>33.06</c:v>
                      </c:pt>
                      <c:pt idx="15">
                        <c:v>33.19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DA36-47CC-B1CD-4A517FD79583}"/>
                  </c:ext>
                </c:extLst>
              </c15:ser>
            </c15:filteredLineSeries>
          </c:ext>
        </c:extLst>
      </c:lineChart>
      <c:catAx>
        <c:axId val="40432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3056"/>
        <c:crosses val="autoZero"/>
        <c:auto val="1"/>
        <c:lblAlgn val="ctr"/>
        <c:lblOffset val="100"/>
        <c:noMultiLvlLbl val="0"/>
      </c:catAx>
      <c:valAx>
        <c:axId val="4043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937260</xdr:colOff>
      <xdr:row>23</xdr:row>
      <xdr:rowOff>152400</xdr:rowOff>
    </xdr:from>
    <xdr:to>
      <xdr:col>6</xdr:col>
      <xdr:colOff>259080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A747A-ACF0-41B8-AF31-F8D7D6444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24</xdr:row>
      <xdr:rowOff>19050</xdr:rowOff>
    </xdr:from>
    <xdr:to>
      <xdr:col>13</xdr:col>
      <xdr:colOff>281940</xdr:colOff>
      <xdr:row>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25697-7BB9-4953-9669-4F66ABDFE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2A96-391E-4639-802D-6CA99918EFBD}">
  <dimension ref="A1:L2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4" sqref="I24"/>
    </sheetView>
  </sheetViews>
  <sheetFormatPr defaultRowHeight="14.4" x14ac:dyDescent="0.3"/>
  <cols>
    <col min="1" max="1" width="15.33203125" customWidth="1"/>
    <col min="2" max="2" width="15.33203125" bestFit="1" customWidth="1"/>
    <col min="3" max="3" width="15.6640625" bestFit="1" customWidth="1"/>
    <col min="4" max="4" width="27.88671875" bestFit="1" customWidth="1"/>
    <col min="5" max="5" width="20.77734375" customWidth="1"/>
    <col min="6" max="6" width="12.109375" bestFit="1" customWidth="1"/>
    <col min="8" max="9" width="12" bestFit="1" customWidth="1"/>
    <col min="10" max="10" width="27.88671875" bestFit="1" customWidth="1"/>
    <col min="11" max="11" width="21.109375" customWidth="1"/>
    <col min="12" max="12" width="12.6640625" bestFit="1" customWidth="1"/>
  </cols>
  <sheetData>
    <row r="1" spans="1:12" ht="29.4" thickTop="1" x14ac:dyDescent="0.3">
      <c r="A1" s="41"/>
      <c r="B1" s="39" t="s">
        <v>12</v>
      </c>
      <c r="C1" s="38"/>
      <c r="D1" s="38"/>
      <c r="E1" s="38"/>
      <c r="F1" s="37"/>
      <c r="G1" s="40"/>
      <c r="H1" s="39" t="s">
        <v>11</v>
      </c>
      <c r="I1" s="38"/>
      <c r="J1" s="38"/>
      <c r="K1" s="38"/>
      <c r="L1" s="37"/>
    </row>
    <row r="2" spans="1:12" ht="38.4" customHeight="1" thickBot="1" x14ac:dyDescent="0.35">
      <c r="A2" s="36"/>
      <c r="B2" s="34" t="s">
        <v>10</v>
      </c>
      <c r="C2" s="33" t="s">
        <v>9</v>
      </c>
      <c r="D2" s="33" t="s">
        <v>8</v>
      </c>
      <c r="E2" s="32" t="s">
        <v>7</v>
      </c>
      <c r="F2" s="31" t="s">
        <v>6</v>
      </c>
      <c r="G2" s="35"/>
      <c r="H2" s="34" t="s">
        <v>10</v>
      </c>
      <c r="I2" s="33" t="s">
        <v>9</v>
      </c>
      <c r="J2" s="33" t="s">
        <v>8</v>
      </c>
      <c r="K2" s="32" t="s">
        <v>7</v>
      </c>
      <c r="L2" s="31" t="s">
        <v>6</v>
      </c>
    </row>
    <row r="3" spans="1:12" ht="15" thickTop="1" x14ac:dyDescent="0.3">
      <c r="A3" s="30"/>
      <c r="B3" s="28">
        <v>36.5</v>
      </c>
      <c r="C3" s="27">
        <v>32.44</v>
      </c>
      <c r="D3" s="27">
        <f>C3+$B$21</f>
        <v>36.120714285714286</v>
      </c>
      <c r="E3" s="27">
        <f>C3+$B$22</f>
        <v>36.225206754380693</v>
      </c>
      <c r="F3" s="26">
        <f>D3-B3</f>
        <v>-0.37928571428571445</v>
      </c>
      <c r="G3" s="29"/>
      <c r="H3" s="28">
        <v>36.299999999999997</v>
      </c>
      <c r="I3" s="27">
        <v>31.56</v>
      </c>
      <c r="J3" s="27">
        <f>I3+$H$21</f>
        <v>35.516249999999999</v>
      </c>
      <c r="K3" s="27">
        <f>I3+$B$22</f>
        <v>35.34520675438069</v>
      </c>
      <c r="L3" s="26">
        <f>J3-H3</f>
        <v>-0.78374999999999773</v>
      </c>
    </row>
    <row r="4" spans="1:12" x14ac:dyDescent="0.3">
      <c r="A4" s="25"/>
      <c r="B4" s="23">
        <v>36.5</v>
      </c>
      <c r="C4" s="22">
        <v>32.75</v>
      </c>
      <c r="D4" s="22">
        <f>C4+$B$21</f>
        <v>36.430714285714288</v>
      </c>
      <c r="E4" s="22">
        <f>C4+$B$22</f>
        <v>36.535206754380695</v>
      </c>
      <c r="F4" s="21">
        <f>D4-B4</f>
        <v>-6.9285714285712174E-2</v>
      </c>
      <c r="G4" s="24"/>
      <c r="H4" s="23">
        <v>36.5</v>
      </c>
      <c r="I4" s="22">
        <v>31.94</v>
      </c>
      <c r="J4" s="22">
        <f>I4+$H$21</f>
        <v>35.896249999999995</v>
      </c>
      <c r="K4" s="22">
        <f>I4+$B$22</f>
        <v>35.725206754380693</v>
      </c>
      <c r="L4" s="21">
        <f>J4-H4</f>
        <v>-0.60375000000000512</v>
      </c>
    </row>
    <row r="5" spans="1:12" x14ac:dyDescent="0.3">
      <c r="A5" s="25"/>
      <c r="B5" s="23">
        <v>36.5</v>
      </c>
      <c r="C5" s="22">
        <v>32</v>
      </c>
      <c r="D5" s="22">
        <f>C5+$B$21</f>
        <v>35.680714285714288</v>
      </c>
      <c r="E5" s="22">
        <f>C5+$B$22</f>
        <v>35.785206754380695</v>
      </c>
      <c r="F5" s="21">
        <f>D5-B5</f>
        <v>-0.81928571428571217</v>
      </c>
      <c r="G5" s="24"/>
      <c r="H5" s="23">
        <v>36.5</v>
      </c>
      <c r="I5" s="22">
        <v>32</v>
      </c>
      <c r="J5" s="22">
        <f>I5+$H$21</f>
        <v>35.956249999999997</v>
      </c>
      <c r="K5" s="22">
        <f>I5+$B$22</f>
        <v>35.785206754380695</v>
      </c>
      <c r="L5" s="21">
        <f>J5-H5</f>
        <v>-0.54375000000000284</v>
      </c>
    </row>
    <row r="6" spans="1:12" x14ac:dyDescent="0.3">
      <c r="A6" s="25"/>
      <c r="B6" s="23">
        <v>36.6</v>
      </c>
      <c r="C6" s="22">
        <v>32.630000000000003</v>
      </c>
      <c r="D6" s="22">
        <f>C6+$B$21</f>
        <v>36.31071428571429</v>
      </c>
      <c r="E6" s="22">
        <f>C6+$B$22</f>
        <v>36.415206754380698</v>
      </c>
      <c r="F6" s="21">
        <f>D6-B6</f>
        <v>-0.28928571428571104</v>
      </c>
      <c r="G6" s="24"/>
      <c r="H6" s="23">
        <v>36.299999999999997</v>
      </c>
      <c r="I6" s="22">
        <v>32.130000000000003</v>
      </c>
      <c r="J6" s="22">
        <f>I6+$H$21</f>
        <v>36.08625</v>
      </c>
      <c r="K6" s="22">
        <f>I6+$B$22</f>
        <v>35.915206754380698</v>
      </c>
      <c r="L6" s="21">
        <f>J6-H6</f>
        <v>-0.21374999999999744</v>
      </c>
    </row>
    <row r="7" spans="1:12" x14ac:dyDescent="0.3">
      <c r="A7" s="25"/>
      <c r="B7" s="23">
        <v>36.5</v>
      </c>
      <c r="C7" s="22">
        <v>32.94</v>
      </c>
      <c r="D7" s="22">
        <f>C7+$B$21</f>
        <v>36.620714285714286</v>
      </c>
      <c r="E7" s="22">
        <f>C7+$B$22</f>
        <v>36.725206754380693</v>
      </c>
      <c r="F7" s="21">
        <f>D7-B7</f>
        <v>0.12071428571428555</v>
      </c>
      <c r="G7" s="24"/>
      <c r="H7" s="23">
        <v>36.200000000000003</v>
      </c>
      <c r="I7" s="22">
        <v>31.94</v>
      </c>
      <c r="J7" s="22">
        <f>I7+$H$21</f>
        <v>35.896249999999995</v>
      </c>
      <c r="K7" s="22">
        <f>I7+$B$22</f>
        <v>35.725206754380693</v>
      </c>
      <c r="L7" s="21">
        <f>J7-H7</f>
        <v>-0.30375000000000796</v>
      </c>
    </row>
    <row r="8" spans="1:12" x14ac:dyDescent="0.3">
      <c r="A8" s="25"/>
      <c r="B8" s="23">
        <v>36.5</v>
      </c>
      <c r="C8" s="22">
        <v>33.31</v>
      </c>
      <c r="D8" s="22">
        <f>C8+$B$21</f>
        <v>36.99071428571429</v>
      </c>
      <c r="E8" s="22">
        <f>C8+$B$22</f>
        <v>37.095206754380698</v>
      </c>
      <c r="F8" s="21">
        <f>D8-B8</f>
        <v>0.4907142857142901</v>
      </c>
      <c r="G8" s="24"/>
      <c r="H8" s="23">
        <v>36.4</v>
      </c>
      <c r="I8" s="22">
        <v>31.88</v>
      </c>
      <c r="J8" s="22">
        <f>I8+$H$21</f>
        <v>35.836249999999993</v>
      </c>
      <c r="K8" s="22">
        <f>I8+$B$22</f>
        <v>35.665206754380691</v>
      </c>
      <c r="L8" s="21">
        <f>J8-H8</f>
        <v>-0.56375000000000597</v>
      </c>
    </row>
    <row r="9" spans="1:12" x14ac:dyDescent="0.3">
      <c r="A9" s="25"/>
      <c r="B9" s="23">
        <v>36.5</v>
      </c>
      <c r="C9" s="22">
        <v>33.5</v>
      </c>
      <c r="D9" s="22">
        <f>C9+$B$21</f>
        <v>37.180714285714288</v>
      </c>
      <c r="E9" s="22">
        <f>C9+$B$22</f>
        <v>37.285206754380695</v>
      </c>
      <c r="F9" s="21">
        <f>D9-B9</f>
        <v>0.68071428571428783</v>
      </c>
      <c r="G9" s="24"/>
      <c r="H9" s="23">
        <v>36.5</v>
      </c>
      <c r="I9" s="22">
        <v>32.06</v>
      </c>
      <c r="J9" s="22">
        <f>I9+$H$21</f>
        <v>36.016249999999999</v>
      </c>
      <c r="K9" s="22">
        <f>I9+$B$22</f>
        <v>35.845206754380698</v>
      </c>
      <c r="L9" s="21">
        <f>J9-H9</f>
        <v>-0.48375000000000057</v>
      </c>
    </row>
    <row r="10" spans="1:12" x14ac:dyDescent="0.3">
      <c r="A10" s="25"/>
      <c r="B10" s="23">
        <v>36.6</v>
      </c>
      <c r="C10" s="22">
        <v>32.94</v>
      </c>
      <c r="D10" s="22">
        <f>C10+$B$21</f>
        <v>36.620714285714286</v>
      </c>
      <c r="E10" s="22">
        <f>C10+$B$22</f>
        <v>36.725206754380693</v>
      </c>
      <c r="F10" s="21">
        <f>D10-B10</f>
        <v>2.0714285714284131E-2</v>
      </c>
      <c r="G10" s="24"/>
      <c r="H10" s="23">
        <v>36.5</v>
      </c>
      <c r="I10" s="22">
        <v>32.5</v>
      </c>
      <c r="J10" s="22">
        <f>I10+$H$21</f>
        <v>36.456249999999997</v>
      </c>
      <c r="K10" s="22">
        <f>I10+$B$22</f>
        <v>36.285206754380695</v>
      </c>
      <c r="L10" s="21">
        <f>J10-H10</f>
        <v>-4.3750000000002842E-2</v>
      </c>
    </row>
    <row r="11" spans="1:12" x14ac:dyDescent="0.3">
      <c r="A11" s="25"/>
      <c r="B11" s="23">
        <v>36.1</v>
      </c>
      <c r="C11" s="22">
        <v>32.5</v>
      </c>
      <c r="D11" s="22">
        <f>C11+$B$21</f>
        <v>36.180714285714288</v>
      </c>
      <c r="E11" s="22">
        <f>C11+$B$22</f>
        <v>36.285206754380695</v>
      </c>
      <c r="F11" s="21">
        <f>D11-B11</f>
        <v>8.0714285714286405E-2</v>
      </c>
      <c r="G11" s="24"/>
      <c r="H11" s="23">
        <v>36.6</v>
      </c>
      <c r="I11" s="22">
        <v>32.81</v>
      </c>
      <c r="J11" s="22">
        <f>I11+$H$21</f>
        <v>36.766249999999999</v>
      </c>
      <c r="K11" s="22">
        <f>I11+$B$22</f>
        <v>36.595206754380698</v>
      </c>
      <c r="L11" s="21">
        <f>J11-H11</f>
        <v>0.16624999999999801</v>
      </c>
    </row>
    <row r="12" spans="1:12" x14ac:dyDescent="0.3">
      <c r="A12" s="25"/>
      <c r="B12" s="23">
        <v>36.4</v>
      </c>
      <c r="C12" s="22">
        <v>32.75</v>
      </c>
      <c r="D12" s="22">
        <f>C12+$B$21</f>
        <v>36.430714285714288</v>
      </c>
      <c r="E12" s="22">
        <f>C12+$B$22</f>
        <v>36.535206754380695</v>
      </c>
      <c r="F12" s="21">
        <f>D12-B12</f>
        <v>3.0714285714289247E-2</v>
      </c>
      <c r="G12" s="24"/>
      <c r="H12" s="23">
        <v>36.5</v>
      </c>
      <c r="I12" s="22">
        <v>33.06</v>
      </c>
      <c r="J12" s="22">
        <f>I12+$H$21</f>
        <v>37.016249999999999</v>
      </c>
      <c r="K12" s="22">
        <f>I12+$B$22</f>
        <v>36.845206754380698</v>
      </c>
      <c r="L12" s="21">
        <f>J12-H12</f>
        <v>0.51624999999999943</v>
      </c>
    </row>
    <row r="13" spans="1:12" x14ac:dyDescent="0.3">
      <c r="A13" s="25"/>
      <c r="B13" s="23">
        <v>36.5</v>
      </c>
      <c r="C13" s="22">
        <v>33</v>
      </c>
      <c r="D13" s="22">
        <f>C13+$B$21</f>
        <v>36.680714285714288</v>
      </c>
      <c r="E13" s="22">
        <f>C13+$B$22</f>
        <v>36.785206754380695</v>
      </c>
      <c r="F13" s="21">
        <f>D13-B13</f>
        <v>0.18071428571428783</v>
      </c>
      <c r="G13" s="24"/>
      <c r="H13" s="23">
        <v>36.5</v>
      </c>
      <c r="I13" s="22">
        <v>32.5</v>
      </c>
      <c r="J13" s="22">
        <f>I13+$H$21</f>
        <v>36.456249999999997</v>
      </c>
      <c r="K13" s="22">
        <f>I13+$B$22</f>
        <v>36.285206754380695</v>
      </c>
      <c r="L13" s="21">
        <f>J13-H13</f>
        <v>-4.3750000000002842E-2</v>
      </c>
    </row>
    <row r="14" spans="1:12" x14ac:dyDescent="0.3">
      <c r="A14" s="25"/>
      <c r="B14" s="23">
        <v>36.5</v>
      </c>
      <c r="C14" s="22">
        <v>32.880000000000003</v>
      </c>
      <c r="D14" s="22">
        <f>C14+$B$21</f>
        <v>36.56071428571429</v>
      </c>
      <c r="E14" s="22">
        <f>C14+$B$22</f>
        <v>36.665206754380698</v>
      </c>
      <c r="F14" s="21">
        <f>D14-B14</f>
        <v>6.0714285714290384E-2</v>
      </c>
      <c r="G14" s="24"/>
      <c r="H14" s="23">
        <v>36.5</v>
      </c>
      <c r="I14" s="22">
        <v>32.380000000000003</v>
      </c>
      <c r="J14" s="22">
        <f>I14+$H$21</f>
        <v>36.33625</v>
      </c>
      <c r="K14" s="22">
        <f>I14+$B$22</f>
        <v>36.165206754380698</v>
      </c>
      <c r="L14" s="21">
        <f>J14-H14</f>
        <v>-0.16375000000000028</v>
      </c>
    </row>
    <row r="15" spans="1:12" x14ac:dyDescent="0.3">
      <c r="A15" s="25"/>
      <c r="B15" s="23">
        <v>36.1</v>
      </c>
      <c r="C15" s="22">
        <v>32.5</v>
      </c>
      <c r="D15" s="22">
        <f>C15+$B$21</f>
        <v>36.180714285714288</v>
      </c>
      <c r="E15" s="22">
        <f>C15+$B$22</f>
        <v>36.285206754380695</v>
      </c>
      <c r="F15" s="21">
        <f>D15-B15</f>
        <v>8.0714285714286405E-2</v>
      </c>
      <c r="G15" s="24"/>
      <c r="H15" s="23">
        <v>36.4</v>
      </c>
      <c r="I15" s="22">
        <v>32.69</v>
      </c>
      <c r="J15" s="22">
        <f>I15+$H$21</f>
        <v>36.646249999999995</v>
      </c>
      <c r="K15" s="22">
        <f>I15+$B$22</f>
        <v>36.475206754380693</v>
      </c>
      <c r="L15" s="21">
        <f>J15-H15</f>
        <v>0.24624999999999631</v>
      </c>
    </row>
    <row r="16" spans="1:12" x14ac:dyDescent="0.3">
      <c r="A16" s="25"/>
      <c r="B16" s="23">
        <v>36.5</v>
      </c>
      <c r="C16" s="22">
        <v>32.630000000000003</v>
      </c>
      <c r="D16" s="22">
        <f>C16+$B$21</f>
        <v>36.31071428571429</v>
      </c>
      <c r="E16" s="22">
        <f>C16+$B$22</f>
        <v>36.415206754380698</v>
      </c>
      <c r="F16" s="21">
        <f>D16-B16</f>
        <v>-0.18928571428570962</v>
      </c>
      <c r="G16" s="24"/>
      <c r="H16" s="23">
        <v>36.4</v>
      </c>
      <c r="I16" s="22">
        <v>33</v>
      </c>
      <c r="J16" s="22">
        <f>I16+$H$21</f>
        <v>36.956249999999997</v>
      </c>
      <c r="K16" s="22">
        <f>I16+$B$22</f>
        <v>36.785206754380695</v>
      </c>
      <c r="L16" s="21">
        <f>J16-H16</f>
        <v>0.55624999999999858</v>
      </c>
    </row>
    <row r="17" spans="1:12" x14ac:dyDescent="0.3">
      <c r="A17" s="25"/>
      <c r="B17" s="23"/>
      <c r="C17" s="22"/>
      <c r="D17" s="22"/>
      <c r="E17" s="22"/>
      <c r="F17" s="21"/>
      <c r="G17" s="24"/>
      <c r="H17" s="23">
        <v>35.799999999999997</v>
      </c>
      <c r="I17" s="22">
        <v>33.06</v>
      </c>
      <c r="J17" s="22">
        <f>I17+$H$21</f>
        <v>37.016249999999999</v>
      </c>
      <c r="K17" s="22">
        <f>I17+$B$22</f>
        <v>36.845206754380698</v>
      </c>
      <c r="L17" s="21">
        <f>J17-H17</f>
        <v>1.2162500000000023</v>
      </c>
    </row>
    <row r="18" spans="1:12" ht="15" thickBot="1" x14ac:dyDescent="0.35">
      <c r="A18" s="20"/>
      <c r="B18" s="18"/>
      <c r="C18" s="17"/>
      <c r="D18" s="17"/>
      <c r="E18" s="17"/>
      <c r="F18" s="16"/>
      <c r="G18" s="19"/>
      <c r="H18" s="18">
        <v>36.1</v>
      </c>
      <c r="I18" s="17">
        <v>33.19</v>
      </c>
      <c r="J18" s="17">
        <f>I18+$H$21</f>
        <v>37.146249999999995</v>
      </c>
      <c r="K18" s="17">
        <f>I18+$B$22</f>
        <v>36.975206754380693</v>
      </c>
      <c r="L18" s="16">
        <f>J18-H18</f>
        <v>1.0462499999999935</v>
      </c>
    </row>
    <row r="19" spans="1:12" ht="15" thickTop="1" x14ac:dyDescent="0.3">
      <c r="A19" s="15" t="s">
        <v>5</v>
      </c>
      <c r="B19" s="13">
        <f>AVERAGE(B3:B18)</f>
        <v>36.450000000000003</v>
      </c>
      <c r="C19" s="12">
        <f>AVERAGE(C3:C18)</f>
        <v>32.769285714285715</v>
      </c>
      <c r="D19" s="12">
        <f>AVERAGE(D3:D18)</f>
        <v>36.45000000000001</v>
      </c>
      <c r="E19" s="12">
        <f>AVERAGE(E3:E18)</f>
        <v>36.554492468666396</v>
      </c>
      <c r="F19" s="11">
        <f>AVERAGE(F3:F18)</f>
        <v>2.0301221021717147E-15</v>
      </c>
      <c r="G19" s="14"/>
      <c r="H19" s="13">
        <f>AVERAGE(H3:H18)</f>
        <v>36.375</v>
      </c>
      <c r="I19" s="12">
        <f>AVERAGE(I3:I18)</f>
        <v>32.418750000000003</v>
      </c>
      <c r="J19" s="12">
        <f>AVERAGE(J3:J18)</f>
        <v>36.375000000000007</v>
      </c>
      <c r="K19" s="12">
        <f>AVERAGE(K3:K18)</f>
        <v>36.203956754380684</v>
      </c>
      <c r="L19" s="11">
        <f>AVERAGE(L3:L18)</f>
        <v>-2.2204460492503131E-15</v>
      </c>
    </row>
    <row r="20" spans="1:12" x14ac:dyDescent="0.3">
      <c r="A20" s="10" t="s">
        <v>4</v>
      </c>
      <c r="B20" s="8">
        <f>_xlfn.STDEV.P(B3:B18)</f>
        <v>0.14999999999999977</v>
      </c>
      <c r="C20" s="7">
        <f>_xlfn.STDEV.P(C3:C18)</f>
        <v>0.36202731321021092</v>
      </c>
      <c r="D20" s="7">
        <f>_xlfn.STDEV.P(D3:D18)</f>
        <v>0.36202731321021098</v>
      </c>
      <c r="E20" s="7">
        <f>_xlfn.STDEV.P(E3:E18)</f>
        <v>0.36202731321021092</v>
      </c>
      <c r="F20" s="6">
        <f>_xlfn.STDEV.P(F3:F18)</f>
        <v>0.34937626638082359</v>
      </c>
      <c r="G20" s="9"/>
      <c r="H20" s="8">
        <f>_xlfn.STDEV.P(H3:H18)</f>
        <v>0.1952562418976668</v>
      </c>
      <c r="I20" s="7">
        <f>_xlfn.STDEV.P(I3:I18)</f>
        <v>0.49180630079331028</v>
      </c>
      <c r="J20" s="7">
        <f>_xlfn.STDEV.P(J3:J18)</f>
        <v>0.49180630079331061</v>
      </c>
      <c r="K20" s="7">
        <f>_xlfn.STDEV.P(K3:K18)</f>
        <v>0.49180630079331139</v>
      </c>
      <c r="L20" s="6">
        <f>_xlfn.STDEV.P(L3:L18)</f>
        <v>0.57189241776753807</v>
      </c>
    </row>
    <row r="21" spans="1:12" x14ac:dyDescent="0.3">
      <c r="A21" s="10" t="s">
        <v>3</v>
      </c>
      <c r="B21" s="8">
        <f>B19-C19</f>
        <v>3.6807142857142878</v>
      </c>
      <c r="C21" s="7"/>
      <c r="D21" s="7" t="s">
        <v>2</v>
      </c>
      <c r="E21" s="7">
        <f>1/F20</f>
        <v>2.8622436502598321</v>
      </c>
      <c r="F21" s="6"/>
      <c r="G21" s="9"/>
      <c r="H21" s="8">
        <f>H19-I19</f>
        <v>3.9562499999999972</v>
      </c>
      <c r="I21" s="7"/>
      <c r="J21" s="7" t="s">
        <v>2</v>
      </c>
      <c r="K21" s="7">
        <f>1/L20</f>
        <v>1.7485806227395699</v>
      </c>
      <c r="L21" s="6"/>
    </row>
    <row r="22" spans="1:12" ht="15" thickBot="1" x14ac:dyDescent="0.35">
      <c r="A22" s="5" t="s">
        <v>1</v>
      </c>
      <c r="B22" s="3">
        <f>SUM(B21*E22,H21*K22)</f>
        <v>3.7852067543806944</v>
      </c>
      <c r="C22" s="2"/>
      <c r="D22" s="2" t="s">
        <v>0</v>
      </c>
      <c r="E22" s="2">
        <f>E21/SUM(E21,K21)</f>
        <v>0.62076615390026668</v>
      </c>
      <c r="F22" s="1"/>
      <c r="G22" s="4"/>
      <c r="H22" s="3"/>
      <c r="I22" s="2"/>
      <c r="J22" s="2" t="s">
        <v>0</v>
      </c>
      <c r="K22" s="2">
        <f>K21/SUM(E21,K21)</f>
        <v>0.37923384609973332</v>
      </c>
      <c r="L22" s="1"/>
    </row>
    <row r="23" spans="1:12" ht="15" thickTop="1" x14ac:dyDescent="0.3"/>
  </sheetData>
  <mergeCells count="2">
    <mergeCell ref="H1:L1"/>
    <mergeCell ref="B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test_output_data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AMARATHUNGE A.M.N.L.</dc:creator>
  <cp:lastModifiedBy>AMARATHUNGE A.M.N.L.</cp:lastModifiedBy>
  <dcterms:created xsi:type="dcterms:W3CDTF">2025-03-20T08:54:33Z</dcterms:created>
  <dcterms:modified xsi:type="dcterms:W3CDTF">2025-03-20T08:57:20Z</dcterms:modified>
</cp:coreProperties>
</file>