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E0FD4C81-6CB9-4089-AC1C-63AF700FBC30}" xr6:coauthVersionLast="47" xr6:coauthVersionMax="47" xr10:uidLastSave="{00000000-0000-0000-0000-000000000000}"/>
  <bookViews>
    <workbookView xWindow="-108" yWindow="-108" windowWidth="23256" windowHeight="12456" activeTab="3" xr2:uid="{00000000-000D-0000-FFFF-FFFF00000000}"/>
  </bookViews>
  <sheets>
    <sheet name="Question" sheetId="1" r:id="rId1"/>
    <sheet name="pivot" sheetId="13" r:id="rId2"/>
    <sheet name="Data" sheetId="2" r:id="rId3"/>
    <sheet name="Report" sheetId="14" r:id="rId4"/>
  </sheets>
  <definedNames>
    <definedName name="Slicer_Brand_Name">#N/A</definedName>
    <definedName name="Slicer_Country">#N/A</definedName>
    <definedName name="Slicer_Months_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K2" i="2"/>
  <c r="K3" i="2"/>
  <c r="J1664" i="2"/>
  <c r="J4" i="2"/>
  <c r="P12" i="2"/>
  <c r="P11" i="2"/>
  <c r="P10" i="2"/>
  <c r="K19" i="2"/>
  <c r="J3"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5" i="2"/>
  <c r="J1666" i="2"/>
  <c r="J1667" i="2"/>
  <c r="J1668" i="2"/>
  <c r="J1669" i="2"/>
  <c r="J1670" i="2"/>
  <c r="J1671" i="2"/>
  <c r="J1672" i="2"/>
  <c r="J1673" i="2"/>
  <c r="J1674" i="2"/>
  <c r="J1675" i="2"/>
  <c r="J1676" i="2"/>
  <c r="J1677" i="2"/>
  <c r="K1188" i="2"/>
  <c r="K1442" i="2"/>
  <c r="K4" i="2"/>
  <c r="K5" i="2"/>
  <c r="K6" i="2"/>
  <c r="K7" i="2"/>
  <c r="K8" i="2"/>
  <c r="K9" i="2"/>
  <c r="K10" i="2"/>
  <c r="K11" i="2"/>
  <c r="K12" i="2"/>
  <c r="K13" i="2"/>
  <c r="K14" i="2"/>
  <c r="K15" i="2"/>
  <c r="K16" i="2"/>
  <c r="K17" i="2"/>
  <c r="K18"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M11" i="2"/>
  <c r="P8" i="2"/>
  <c r="P9" i="2"/>
  <c r="M8" i="2"/>
  <c r="O12" i="2"/>
  <c r="O11" i="2"/>
  <c r="O10" i="2"/>
  <c r="O9" i="2"/>
  <c r="N8" i="2"/>
  <c r="O8" i="2"/>
  <c r="N12" i="2"/>
  <c r="N11" i="2"/>
  <c r="N9" i="2"/>
  <c r="N10" i="2"/>
  <c r="M12" i="2"/>
  <c r="M10" i="2"/>
  <c r="M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BB2DA6-2979-4EB1-8ED7-35B9AFF4CE35}" keepAlive="1" name="Query - Data" description="Connection to the 'Data' query in the workbook." type="5" refreshedVersion="8" background="1">
    <dbPr connection="Provider=Microsoft.Mashup.OleDb.1;Data Source=$Workbook$;Location=Data;Extended Properties=&quot;&quot;" command="SELECT * FROM [Data]"/>
  </connection>
  <connection id="2" xr16:uid="{2573FF5A-1034-4BB1-8EB3-072E5A2C67AC}" keepAlive="1" name="Query - Data (2)" description="Connection to the 'Data (2)' query in the workbook." type="5" refreshedVersion="8" background="1">
    <dbPr connection="Provider=Microsoft.Mashup.OleDb.1;Data Source=$Workbook$;Location=&quot;Data (2)&quot;;Extended Properties=&quot;&quot;" command="SELECT * FROM [Data (2)]"/>
  </connection>
  <connection id="3" xr16:uid="{6227464F-CF98-4F69-89AD-E45707F9B7A1}" keepAlive="1" name="Query - Errors in Data" description="Connection to the 'Errors in Data' query in the workbook." type="5" refreshedVersion="0" background="1">
    <dbPr connection="Provider=Microsoft.Mashup.OleDb.1;Data Source=$Workbook$;Location=&quot;Errors in Data&quot;;Extended Properties=&quot;&quot;" command="SELECT * FROM [Errors in Data]"/>
  </connection>
</connections>
</file>

<file path=xl/sharedStrings.xml><?xml version="1.0" encoding="utf-8"?>
<sst xmlns="http://schemas.openxmlformats.org/spreadsheetml/2006/main" count="3544" uniqueCount="68">
  <si>
    <t>Gross Sales &amp; Net Sales wise Leading Country</t>
  </si>
  <si>
    <t xml:space="preserve">Which Brand has the best ROI i.e (highest) Sales to Spend ratio </t>
  </si>
  <si>
    <t>Country with Min Order Count</t>
  </si>
  <si>
    <t>Country with Max Amount Spent in the month of May</t>
  </si>
  <si>
    <t>What is Return % Relative to Gross sales for each Brand</t>
  </si>
  <si>
    <t xml:space="preserve"> </t>
  </si>
  <si>
    <t>Montly Ad Amount Spent Vs Net Sales</t>
  </si>
  <si>
    <t>Brand wise highest Net Sales Country</t>
  </si>
  <si>
    <t>Country wise Total Sales vs Ad Amount Spent</t>
  </si>
  <si>
    <t>Country wise Returns</t>
  </si>
  <si>
    <t>Date</t>
  </si>
  <si>
    <t>Brand Name</t>
  </si>
  <si>
    <t>Country</t>
  </si>
  <si>
    <t>Gross Sales</t>
  </si>
  <si>
    <t>Net Sales</t>
  </si>
  <si>
    <t>Total Sales</t>
  </si>
  <si>
    <t>Total Ad Spend </t>
  </si>
  <si>
    <t>Order Count</t>
  </si>
  <si>
    <t>Return Amount</t>
  </si>
  <si>
    <t>Brand A</t>
  </si>
  <si>
    <t>India</t>
  </si>
  <si>
    <t>Brand B</t>
  </si>
  <si>
    <t>Brand C</t>
  </si>
  <si>
    <t>Table 2</t>
  </si>
  <si>
    <t>Using Excel formulas calculate the following values</t>
  </si>
  <si>
    <t>Brand</t>
  </si>
  <si>
    <t>Sum of Net Sales</t>
  </si>
  <si>
    <t>Sum of Order Count</t>
  </si>
  <si>
    <t>Average Order Value</t>
  </si>
  <si>
    <t>Return %</t>
  </si>
  <si>
    <t>Brand D</t>
  </si>
  <si>
    <t>Canada</t>
  </si>
  <si>
    <t>Brand E</t>
  </si>
  <si>
    <t>Kuwait</t>
  </si>
  <si>
    <t>Singapore</t>
  </si>
  <si>
    <t>Turkey</t>
  </si>
  <si>
    <t>Japan</t>
  </si>
  <si>
    <t>USA</t>
  </si>
  <si>
    <t>UAE</t>
  </si>
  <si>
    <t>SA</t>
  </si>
  <si>
    <t>Row Labels</t>
  </si>
  <si>
    <t>Grand Total</t>
  </si>
  <si>
    <t>Sum of Gross Sales</t>
  </si>
  <si>
    <t>ROI</t>
  </si>
  <si>
    <t>Relative to gross sales</t>
  </si>
  <si>
    <t>Sum of Relative to gross sales</t>
  </si>
  <si>
    <t>Sum of Total Ad Spend </t>
  </si>
  <si>
    <t>Jan</t>
  </si>
  <si>
    <t>Feb</t>
  </si>
  <si>
    <t>Mar</t>
  </si>
  <si>
    <t>Apr</t>
  </si>
  <si>
    <t>May</t>
  </si>
  <si>
    <t>Dec</t>
  </si>
  <si>
    <t>Sum of Total Sales</t>
  </si>
  <si>
    <t>Sum of Return Amount</t>
  </si>
  <si>
    <t>Sum of ROI</t>
  </si>
  <si>
    <t>Column Labels</t>
  </si>
  <si>
    <t>`</t>
  </si>
  <si>
    <t xml:space="preserve">DATA : Brands' Sales Data with AD Amount spent </t>
  </si>
  <si>
    <t xml:space="preserve">1. gross and net sales leading wise country </t>
  </si>
  <si>
    <t>2. brand as a highest ROI sales to spend ratio</t>
  </si>
  <si>
    <t>3. country with min order count</t>
  </si>
  <si>
    <t xml:space="preserve">4.country wise max amount  spend in month of may </t>
  </si>
  <si>
    <t xml:space="preserve">5. return % relative to gross sales of each brand </t>
  </si>
  <si>
    <t>6. Monthly ad amount spend vs net sales</t>
  </si>
  <si>
    <t xml:space="preserve">7. brand wise highest net sales country </t>
  </si>
  <si>
    <t>8. country wise total sales vs ad amount spend</t>
  </si>
  <si>
    <t xml:space="preserve">9. country wise return amount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</si>
</sst>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1" x14ac:knownFonts="1">
    <font>
      <sz val="10"/>
      <color rgb="FF000000"/>
      <name val="Arial"/>
      <scheme val="minor"/>
    </font>
    <font>
      <b/>
      <sz val="11"/>
      <color theme="1"/>
      <name val="Calibri"/>
    </font>
    <font>
      <sz val="10"/>
      <color theme="1"/>
      <name val="Arial"/>
    </font>
    <font>
      <sz val="11"/>
      <color theme="1"/>
      <name val="Calibri"/>
    </font>
    <font>
      <sz val="10"/>
      <color theme="1"/>
      <name val="Arial"/>
      <scheme val="minor"/>
    </font>
    <font>
      <u/>
      <sz val="10"/>
      <color rgb="FF0000FF"/>
      <name val="Arial"/>
    </font>
    <font>
      <b/>
      <sz val="10"/>
      <color theme="1"/>
      <name val="Arial"/>
      <scheme val="minor"/>
    </font>
    <font>
      <sz val="10"/>
      <color rgb="FF000000"/>
      <name val="Arial"/>
      <scheme val="minor"/>
    </font>
    <font>
      <sz val="10"/>
      <color theme="1"/>
      <name val="Arial"/>
      <family val="2"/>
      <scheme val="minor"/>
    </font>
    <font>
      <sz val="10"/>
      <color rgb="FF000000"/>
      <name val="Arial"/>
      <family val="2"/>
      <scheme val="minor"/>
    </font>
    <font>
      <sz val="10"/>
      <name val="Arial"/>
      <family val="2"/>
      <scheme val="minor"/>
    </font>
  </fonts>
  <fills count="7">
    <fill>
      <patternFill patternType="none"/>
    </fill>
    <fill>
      <patternFill patternType="gray125"/>
    </fill>
    <fill>
      <patternFill patternType="solid">
        <fgColor rgb="FFFFE599"/>
        <bgColor rgb="FFFFE599"/>
      </patternFill>
    </fill>
    <fill>
      <patternFill patternType="solid">
        <fgColor rgb="FFF9CB9C"/>
        <bgColor rgb="FFF9CB9C"/>
      </patternFill>
    </fill>
    <fill>
      <patternFill patternType="solid">
        <fgColor theme="6" tint="0.59999389629810485"/>
        <bgColor indexed="64"/>
      </patternFill>
    </fill>
    <fill>
      <patternFill patternType="solid">
        <fgColor theme="0"/>
        <bgColor indexed="64"/>
      </patternFill>
    </fill>
    <fill>
      <patternFill patternType="solid">
        <fgColor theme="2" tint="-0.149998474074526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9" fontId="7" fillId="0" borderId="0" applyFont="0" applyFill="0" applyBorder="0" applyAlignment="0" applyProtection="0"/>
  </cellStyleXfs>
  <cellXfs count="38">
    <xf numFmtId="0" fontId="0" fillId="0" borderId="0" xfId="0"/>
    <xf numFmtId="0" fontId="2" fillId="0" borderId="0" xfId="0" applyFont="1"/>
    <xf numFmtId="0" fontId="3" fillId="0" borderId="0" xfId="0" applyFont="1" applyAlignment="1">
      <alignment horizontal="center"/>
    </xf>
    <xf numFmtId="0" fontId="4" fillId="0" borderId="0" xfId="0" applyFont="1"/>
    <xf numFmtId="0" fontId="2" fillId="0" borderId="0" xfId="0" applyFont="1" applyAlignment="1">
      <alignment wrapText="1"/>
    </xf>
    <xf numFmtId="0" fontId="3" fillId="0" borderId="0" xfId="0" applyFont="1"/>
    <xf numFmtId="0" fontId="5" fillId="0" borderId="0" xfId="0" applyFont="1" applyAlignment="1">
      <alignment wrapText="1"/>
    </xf>
    <xf numFmtId="0" fontId="4" fillId="2" borderId="0" xfId="0" applyFont="1" applyFill="1"/>
    <xf numFmtId="164" fontId="4" fillId="0" borderId="0" xfId="0" applyNumberFormat="1" applyFont="1"/>
    <xf numFmtId="0" fontId="6" fillId="0" borderId="1" xfId="0" applyFont="1" applyBorder="1"/>
    <xf numFmtId="0" fontId="6" fillId="0" borderId="2" xfId="0" applyFont="1" applyBorder="1" applyAlignment="1">
      <alignment horizontal="left"/>
    </xf>
    <xf numFmtId="0" fontId="6" fillId="0" borderId="3" xfId="0" applyFont="1" applyBorder="1" applyAlignment="1">
      <alignment horizontal="center"/>
    </xf>
    <xf numFmtId="0" fontId="6" fillId="0" borderId="4" xfId="0" applyFont="1" applyBorder="1" applyAlignment="1">
      <alignment horizontal="center"/>
    </xf>
    <xf numFmtId="0" fontId="4" fillId="3" borderId="1" xfId="0" applyFont="1" applyFill="1" applyBorder="1"/>
    <xf numFmtId="0" fontId="4" fillId="0" borderId="1" xfId="0" applyFont="1" applyBorder="1"/>
    <xf numFmtId="9" fontId="4" fillId="0" borderId="1" xfId="1" applyFont="1" applyBorder="1"/>
    <xf numFmtId="0" fontId="0" fillId="0" borderId="0" xfId="0" pivotButton="1"/>
    <xf numFmtId="0" fontId="0" fillId="0" borderId="0" xfId="0" applyAlignment="1">
      <alignment horizontal="left"/>
    </xf>
    <xf numFmtId="2" fontId="0" fillId="0" borderId="0" xfId="0" applyNumberFormat="1"/>
    <xf numFmtId="0" fontId="8" fillId="2" borderId="0" xfId="0" applyFont="1" applyFill="1"/>
    <xf numFmtId="14" fontId="0" fillId="0" borderId="0" xfId="0" applyNumberFormat="1"/>
    <xf numFmtId="0" fontId="0" fillId="0" borderId="0" xfId="0" applyAlignment="1">
      <alignment horizontal="left" indent="1"/>
    </xf>
    <xf numFmtId="0" fontId="0" fillId="4" borderId="0" xfId="0" applyFill="1"/>
    <xf numFmtId="0" fontId="0" fillId="5" borderId="0" xfId="0" applyFill="1"/>
    <xf numFmtId="0" fontId="9" fillId="0" borderId="0" xfId="0" applyFont="1"/>
    <xf numFmtId="0" fontId="9" fillId="4" borderId="0" xfId="0" applyFont="1" applyFill="1"/>
    <xf numFmtId="0" fontId="9" fillId="5" borderId="0" xfId="0" applyFont="1" applyFill="1"/>
    <xf numFmtId="9" fontId="0" fillId="0" borderId="0" xfId="1" applyFont="1"/>
    <xf numFmtId="2" fontId="0" fillId="0" borderId="0" xfId="1" applyNumberFormat="1" applyFont="1"/>
    <xf numFmtId="0" fontId="0" fillId="6" borderId="0" xfId="0" applyFill="1"/>
    <xf numFmtId="2" fontId="0" fillId="6" borderId="0" xfId="0" applyNumberFormat="1" applyFill="1"/>
    <xf numFmtId="10" fontId="0" fillId="6" borderId="0" xfId="0" applyNumberFormat="1" applyFill="1"/>
    <xf numFmtId="0" fontId="1" fillId="0" borderId="0" xfId="0" applyFont="1" applyAlignment="1">
      <alignment wrapText="1"/>
    </xf>
    <xf numFmtId="0" fontId="0" fillId="0" borderId="0" xfId="0"/>
    <xf numFmtId="0" fontId="9" fillId="4" borderId="0" xfId="0" applyFont="1" applyFill="1" applyAlignment="1">
      <alignment horizontal="left"/>
    </xf>
    <xf numFmtId="0" fontId="0" fillId="4" borderId="0" xfId="0" applyFill="1" applyAlignment="1">
      <alignment horizontal="left"/>
    </xf>
    <xf numFmtId="0" fontId="10" fillId="4" borderId="0" xfId="0" applyFont="1" applyFill="1" applyAlignment="1">
      <alignment horizontal="center"/>
    </xf>
    <xf numFmtId="0" fontId="0" fillId="0" borderId="0" xfId="0" applyNumberFormat="1"/>
  </cellXfs>
  <cellStyles count="2">
    <cellStyle name="Normal" xfId="0" builtinId="0"/>
    <cellStyle name="Percent" xfId="1" builtinId="5"/>
  </cellStyles>
  <dxfs count="1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[Brand-Sales-and-Ad-Spent-data.xlsx]pivot!PivotTable1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Sum of Gross Sales</c:v>
                </c:pt>
              </c:strCache>
            </c:strRef>
          </c:tx>
          <c:spPr>
            <a:solidFill>
              <a:schemeClr val="accent1"/>
            </a:solidFill>
            <a:ln>
              <a:noFill/>
            </a:ln>
            <a:effectLst/>
          </c:spPr>
          <c:invertIfNegative val="0"/>
          <c:cat>
            <c:strRef>
              <c:f>pivot!$A$4:$A$13</c:f>
              <c:strCache>
                <c:ptCount val="9"/>
                <c:pt idx="0">
                  <c:v>India</c:v>
                </c:pt>
                <c:pt idx="1">
                  <c:v>USA</c:v>
                </c:pt>
                <c:pt idx="2">
                  <c:v>Canada</c:v>
                </c:pt>
                <c:pt idx="3">
                  <c:v>Kuwait</c:v>
                </c:pt>
                <c:pt idx="4">
                  <c:v>UAE</c:v>
                </c:pt>
                <c:pt idx="5">
                  <c:v>Japan</c:v>
                </c:pt>
                <c:pt idx="6">
                  <c:v>SA</c:v>
                </c:pt>
                <c:pt idx="7">
                  <c:v>Turkey</c:v>
                </c:pt>
                <c:pt idx="8">
                  <c:v>Singapore</c:v>
                </c:pt>
              </c:strCache>
            </c:strRef>
          </c:cat>
          <c:val>
            <c:numRef>
              <c:f>pivot!$B$4:$B$13</c:f>
              <c:numCache>
                <c:formatCode>General</c:formatCode>
                <c:ptCount val="9"/>
                <c:pt idx="0">
                  <c:v>41490333.049999997</c:v>
                </c:pt>
                <c:pt idx="1">
                  <c:v>20504292</c:v>
                </c:pt>
                <c:pt idx="2">
                  <c:v>3846588.56</c:v>
                </c:pt>
                <c:pt idx="3">
                  <c:v>3366928.8900000006</c:v>
                </c:pt>
                <c:pt idx="4">
                  <c:v>1828479</c:v>
                </c:pt>
                <c:pt idx="5">
                  <c:v>1494081</c:v>
                </c:pt>
                <c:pt idx="6">
                  <c:v>825878</c:v>
                </c:pt>
                <c:pt idx="7">
                  <c:v>703632</c:v>
                </c:pt>
                <c:pt idx="8">
                  <c:v>368308</c:v>
                </c:pt>
              </c:numCache>
            </c:numRef>
          </c:val>
          <c:extLst>
            <c:ext xmlns:c16="http://schemas.microsoft.com/office/drawing/2014/chart" uri="{C3380CC4-5D6E-409C-BE32-E72D297353CC}">
              <c16:uniqueId val="{00000000-1DC0-4E6C-979E-DCAC65AA4E9A}"/>
            </c:ext>
          </c:extLst>
        </c:ser>
        <c:ser>
          <c:idx val="1"/>
          <c:order val="1"/>
          <c:tx>
            <c:strRef>
              <c:f>pivot!$C$3</c:f>
              <c:strCache>
                <c:ptCount val="1"/>
                <c:pt idx="0">
                  <c:v>Sum of Net Sales</c:v>
                </c:pt>
              </c:strCache>
            </c:strRef>
          </c:tx>
          <c:spPr>
            <a:solidFill>
              <a:schemeClr val="accent2"/>
            </a:solidFill>
            <a:ln>
              <a:noFill/>
            </a:ln>
            <a:effectLst/>
          </c:spPr>
          <c:invertIfNegative val="0"/>
          <c:cat>
            <c:strRef>
              <c:f>pivot!$A$4:$A$13</c:f>
              <c:strCache>
                <c:ptCount val="9"/>
                <c:pt idx="0">
                  <c:v>India</c:v>
                </c:pt>
                <c:pt idx="1">
                  <c:v>USA</c:v>
                </c:pt>
                <c:pt idx="2">
                  <c:v>Canada</c:v>
                </c:pt>
                <c:pt idx="3">
                  <c:v>Kuwait</c:v>
                </c:pt>
                <c:pt idx="4">
                  <c:v>UAE</c:v>
                </c:pt>
                <c:pt idx="5">
                  <c:v>Japan</c:v>
                </c:pt>
                <c:pt idx="6">
                  <c:v>SA</c:v>
                </c:pt>
                <c:pt idx="7">
                  <c:v>Turkey</c:v>
                </c:pt>
                <c:pt idx="8">
                  <c:v>Singapore</c:v>
                </c:pt>
              </c:strCache>
            </c:strRef>
          </c:cat>
          <c:val>
            <c:numRef>
              <c:f>pivot!$C$4:$C$13</c:f>
              <c:numCache>
                <c:formatCode>General</c:formatCode>
                <c:ptCount val="9"/>
                <c:pt idx="0">
                  <c:v>36046120.770000003</c:v>
                </c:pt>
                <c:pt idx="1">
                  <c:v>16615182</c:v>
                </c:pt>
                <c:pt idx="2">
                  <c:v>3485041.7099999995</c:v>
                </c:pt>
                <c:pt idx="3">
                  <c:v>2980565.5600000005</c:v>
                </c:pt>
                <c:pt idx="4">
                  <c:v>1316586</c:v>
                </c:pt>
                <c:pt idx="5">
                  <c:v>1236620</c:v>
                </c:pt>
                <c:pt idx="6">
                  <c:v>618823</c:v>
                </c:pt>
                <c:pt idx="7">
                  <c:v>513806</c:v>
                </c:pt>
                <c:pt idx="8">
                  <c:v>317604.09999999998</c:v>
                </c:pt>
              </c:numCache>
            </c:numRef>
          </c:val>
          <c:extLst>
            <c:ext xmlns:c16="http://schemas.microsoft.com/office/drawing/2014/chart" uri="{C3380CC4-5D6E-409C-BE32-E72D297353CC}">
              <c16:uniqueId val="{00000001-1DC0-4E6C-979E-DCAC65AA4E9A}"/>
            </c:ext>
          </c:extLst>
        </c:ser>
        <c:dLbls>
          <c:showLegendKey val="0"/>
          <c:showVal val="0"/>
          <c:showCatName val="0"/>
          <c:showSerName val="0"/>
          <c:showPercent val="0"/>
          <c:showBubbleSize val="0"/>
        </c:dLbls>
        <c:gapWidth val="219"/>
        <c:overlap val="-27"/>
        <c:axId val="121692911"/>
        <c:axId val="121699151"/>
      </c:barChart>
      <c:catAx>
        <c:axId val="121692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9151"/>
        <c:crosses val="autoZero"/>
        <c:auto val="1"/>
        <c:lblAlgn val="ctr"/>
        <c:lblOffset val="100"/>
        <c:noMultiLvlLbl val="0"/>
      </c:catAx>
      <c:valAx>
        <c:axId val="121699151"/>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[Brand-Sales-and-Ad-Spent-data.xlsx]pivot!PivotTable4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pivot!$G$4:$G$13</c:f>
              <c:strCache>
                <c:ptCount val="9"/>
                <c:pt idx="0">
                  <c:v>Singapore</c:v>
                </c:pt>
                <c:pt idx="1">
                  <c:v>Turkey</c:v>
                </c:pt>
                <c:pt idx="2">
                  <c:v>SA</c:v>
                </c:pt>
                <c:pt idx="3">
                  <c:v>Canada</c:v>
                </c:pt>
                <c:pt idx="4">
                  <c:v>Kuwait</c:v>
                </c:pt>
                <c:pt idx="5">
                  <c:v>Japan</c:v>
                </c:pt>
                <c:pt idx="6">
                  <c:v>UAE</c:v>
                </c:pt>
                <c:pt idx="7">
                  <c:v>India</c:v>
                </c:pt>
                <c:pt idx="8">
                  <c:v>USA</c:v>
                </c:pt>
              </c:strCache>
            </c:strRef>
          </c:cat>
          <c:val>
            <c:numRef>
              <c:f>pivot!$H$4:$H$13</c:f>
              <c:numCache>
                <c:formatCode>General</c:formatCode>
                <c:ptCount val="9"/>
                <c:pt idx="0">
                  <c:v>84</c:v>
                </c:pt>
                <c:pt idx="1">
                  <c:v>159</c:v>
                </c:pt>
                <c:pt idx="2">
                  <c:v>187</c:v>
                </c:pt>
                <c:pt idx="3">
                  <c:v>260</c:v>
                </c:pt>
                <c:pt idx="4">
                  <c:v>267</c:v>
                </c:pt>
                <c:pt idx="5">
                  <c:v>324</c:v>
                </c:pt>
                <c:pt idx="6">
                  <c:v>328</c:v>
                </c:pt>
                <c:pt idx="7">
                  <c:v>3657</c:v>
                </c:pt>
                <c:pt idx="8">
                  <c:v>4104</c:v>
                </c:pt>
              </c:numCache>
            </c:numRef>
          </c:val>
          <c:extLst>
            <c:ext xmlns:c16="http://schemas.microsoft.com/office/drawing/2014/chart" uri="{C3380CC4-5D6E-409C-BE32-E72D297353CC}">
              <c16:uniqueId val="{00000000-D478-4606-B13F-310D78DE6777}"/>
            </c:ext>
          </c:extLst>
        </c:ser>
        <c:dLbls>
          <c:dLblPos val="outEnd"/>
          <c:showLegendKey val="0"/>
          <c:showVal val="1"/>
          <c:showCatName val="0"/>
          <c:showSerName val="0"/>
          <c:showPercent val="0"/>
          <c:showBubbleSize val="0"/>
        </c:dLbls>
        <c:gapWidth val="219"/>
        <c:overlap val="-27"/>
        <c:axId val="119673487"/>
        <c:axId val="119675407"/>
      </c:barChart>
      <c:catAx>
        <c:axId val="11967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75407"/>
        <c:crosses val="autoZero"/>
        <c:auto val="1"/>
        <c:lblAlgn val="ctr"/>
        <c:lblOffset val="100"/>
        <c:noMultiLvlLbl val="0"/>
      </c:catAx>
      <c:valAx>
        <c:axId val="119675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7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[Brand-Sales-and-Ad-Spent-data.xlsx]pivot!PivotTable6</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D7-4E15-9B4B-53605D9F13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D7-4E15-9B4B-53605D9F13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D7-4E15-9B4B-53605D9F13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D7-4E15-9B4B-53605D9F13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D7-4E15-9B4B-53605D9F13A6}"/>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pivot!$J$4:$J$9</c:f>
              <c:strCache>
                <c:ptCount val="5"/>
                <c:pt idx="0">
                  <c:v>Brand A</c:v>
                </c:pt>
                <c:pt idx="1">
                  <c:v>Brand B</c:v>
                </c:pt>
                <c:pt idx="2">
                  <c:v>Brand C</c:v>
                </c:pt>
                <c:pt idx="3">
                  <c:v>Brand D</c:v>
                </c:pt>
                <c:pt idx="4">
                  <c:v>Brand E</c:v>
                </c:pt>
              </c:strCache>
            </c:strRef>
          </c:cat>
          <c:val>
            <c:numRef>
              <c:f>pivot!$K$4:$K$9</c:f>
              <c:numCache>
                <c:formatCode>0.00</c:formatCode>
                <c:ptCount val="5"/>
                <c:pt idx="0">
                  <c:v>19237.68150461858</c:v>
                </c:pt>
                <c:pt idx="1">
                  <c:v>15643.863502093771</c:v>
                </c:pt>
                <c:pt idx="2">
                  <c:v>11945.776209510104</c:v>
                </c:pt>
                <c:pt idx="3">
                  <c:v>80014.574789640756</c:v>
                </c:pt>
                <c:pt idx="4">
                  <c:v>14227.315397210792</c:v>
                </c:pt>
              </c:numCache>
            </c:numRef>
          </c:val>
          <c:extLst>
            <c:ext xmlns:c16="http://schemas.microsoft.com/office/drawing/2014/chart" uri="{C3380CC4-5D6E-409C-BE32-E72D297353CC}">
              <c16:uniqueId val="{0000000A-52D7-4E15-9B4B-53605D9F13A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[Brand-Sales-and-Ad-Spent-data.xlsx]pivot!PivotTable7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pivot!$J$17</c:f>
              <c:strCache>
                <c:ptCount val="1"/>
                <c:pt idx="0">
                  <c:v>Sum of Net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pivot!$I$18:$I$24</c:f>
              <c:strCache>
                <c:ptCount val="6"/>
                <c:pt idx="0">
                  <c:v>Jan</c:v>
                </c:pt>
                <c:pt idx="1">
                  <c:v>Feb</c:v>
                </c:pt>
                <c:pt idx="2">
                  <c:v>Mar</c:v>
                </c:pt>
                <c:pt idx="3">
                  <c:v>Apr</c:v>
                </c:pt>
                <c:pt idx="4">
                  <c:v>May</c:v>
                </c:pt>
                <c:pt idx="5">
                  <c:v>Dec</c:v>
                </c:pt>
              </c:strCache>
            </c:strRef>
          </c:cat>
          <c:val>
            <c:numRef>
              <c:f>pivot!$J$18:$J$24</c:f>
              <c:numCache>
                <c:formatCode>General</c:formatCode>
                <c:ptCount val="6"/>
                <c:pt idx="0">
                  <c:v>10139339.74</c:v>
                </c:pt>
                <c:pt idx="1">
                  <c:v>3777967.77</c:v>
                </c:pt>
                <c:pt idx="2">
                  <c:v>6549999</c:v>
                </c:pt>
                <c:pt idx="3">
                  <c:v>6069014</c:v>
                </c:pt>
                <c:pt idx="4">
                  <c:v>6250717</c:v>
                </c:pt>
                <c:pt idx="5">
                  <c:v>30343311.629999999</c:v>
                </c:pt>
              </c:numCache>
            </c:numRef>
          </c:val>
          <c:smooth val="0"/>
          <c:extLst>
            <c:ext xmlns:c16="http://schemas.microsoft.com/office/drawing/2014/chart" uri="{C3380CC4-5D6E-409C-BE32-E72D297353CC}">
              <c16:uniqueId val="{00000000-55B9-4154-80B4-62FE795C0894}"/>
            </c:ext>
          </c:extLst>
        </c:ser>
        <c:ser>
          <c:idx val="1"/>
          <c:order val="1"/>
          <c:tx>
            <c:strRef>
              <c:f>pivot!$K$17</c:f>
              <c:strCache>
                <c:ptCount val="1"/>
                <c:pt idx="0">
                  <c:v>Sum of Total Ad Spend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pivot!$I$18:$I$24</c:f>
              <c:strCache>
                <c:ptCount val="6"/>
                <c:pt idx="0">
                  <c:v>Jan</c:v>
                </c:pt>
                <c:pt idx="1">
                  <c:v>Feb</c:v>
                </c:pt>
                <c:pt idx="2">
                  <c:v>Mar</c:v>
                </c:pt>
                <c:pt idx="3">
                  <c:v>Apr</c:v>
                </c:pt>
                <c:pt idx="4">
                  <c:v>May</c:v>
                </c:pt>
                <c:pt idx="5">
                  <c:v>Dec</c:v>
                </c:pt>
              </c:strCache>
            </c:strRef>
          </c:cat>
          <c:val>
            <c:numRef>
              <c:f>pivot!$K$18:$K$24</c:f>
              <c:numCache>
                <c:formatCode>General</c:formatCode>
                <c:ptCount val="6"/>
                <c:pt idx="0">
                  <c:v>1756863</c:v>
                </c:pt>
                <c:pt idx="1">
                  <c:v>1661197.6284639998</c:v>
                </c:pt>
                <c:pt idx="2">
                  <c:v>2049385.3133969996</c:v>
                </c:pt>
                <c:pt idx="3">
                  <c:v>2134292.5711980015</c:v>
                </c:pt>
                <c:pt idx="4">
                  <c:v>2024981.1710529996</c:v>
                </c:pt>
                <c:pt idx="5">
                  <c:v>1695954</c:v>
                </c:pt>
              </c:numCache>
            </c:numRef>
          </c:val>
          <c:smooth val="0"/>
          <c:extLst>
            <c:ext xmlns:c16="http://schemas.microsoft.com/office/drawing/2014/chart" uri="{C3380CC4-5D6E-409C-BE32-E72D297353CC}">
              <c16:uniqueId val="{00000001-55B9-4154-80B4-62FE795C0894}"/>
            </c:ext>
          </c:extLst>
        </c:ser>
        <c:dLbls>
          <c:showLegendKey val="0"/>
          <c:showVal val="0"/>
          <c:showCatName val="0"/>
          <c:showSerName val="0"/>
          <c:showPercent val="0"/>
          <c:showBubbleSize val="0"/>
        </c:dLbls>
        <c:marker val="1"/>
        <c:smooth val="0"/>
        <c:axId val="193267743"/>
        <c:axId val="193270623"/>
      </c:lineChart>
      <c:catAx>
        <c:axId val="19326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0623"/>
        <c:crosses val="autoZero"/>
        <c:auto val="1"/>
        <c:lblAlgn val="ctr"/>
        <c:lblOffset val="100"/>
        <c:noMultiLvlLbl val="0"/>
      </c:catAx>
      <c:valAx>
        <c:axId val="193270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6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[Brand-Sales-and-Ad-Spent-data.xlsx]pivot!PivotTable9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77865266841645"/>
          <c:y val="0.14249781277340332"/>
          <c:w val="0.49060870516185479"/>
          <c:h val="0.54348024205307666"/>
        </c:manualLayout>
      </c:layout>
      <c:barChart>
        <c:barDir val="col"/>
        <c:grouping val="clustered"/>
        <c:varyColors val="0"/>
        <c:ser>
          <c:idx val="0"/>
          <c:order val="0"/>
          <c:tx>
            <c:strRef>
              <c:f>pivot!$F$28</c:f>
              <c:strCache>
                <c:ptCount val="1"/>
                <c:pt idx="0">
                  <c:v>Sum of Total Sales</c:v>
                </c:pt>
              </c:strCache>
            </c:strRef>
          </c:tx>
          <c:spPr>
            <a:solidFill>
              <a:schemeClr val="accent1"/>
            </a:solidFill>
            <a:ln>
              <a:noFill/>
            </a:ln>
            <a:effectLst/>
          </c:spPr>
          <c:invertIfNegative val="0"/>
          <c:cat>
            <c:strRef>
              <c:f>pivot!$E$29:$E$38</c:f>
              <c:strCache>
                <c:ptCount val="9"/>
                <c:pt idx="0">
                  <c:v>Canada</c:v>
                </c:pt>
                <c:pt idx="1">
                  <c:v>India</c:v>
                </c:pt>
                <c:pt idx="2">
                  <c:v>Japan</c:v>
                </c:pt>
                <c:pt idx="3">
                  <c:v>Kuwait</c:v>
                </c:pt>
                <c:pt idx="4">
                  <c:v>SA</c:v>
                </c:pt>
                <c:pt idx="5">
                  <c:v>Singapore</c:v>
                </c:pt>
                <c:pt idx="6">
                  <c:v>Turkey</c:v>
                </c:pt>
                <c:pt idx="7">
                  <c:v>UAE</c:v>
                </c:pt>
                <c:pt idx="8">
                  <c:v>USA</c:v>
                </c:pt>
              </c:strCache>
            </c:strRef>
          </c:cat>
          <c:val>
            <c:numRef>
              <c:f>pivot!$F$29:$F$38</c:f>
              <c:numCache>
                <c:formatCode>General</c:formatCode>
                <c:ptCount val="9"/>
                <c:pt idx="0">
                  <c:v>3727001.5</c:v>
                </c:pt>
                <c:pt idx="1">
                  <c:v>38717092.930000007</c:v>
                </c:pt>
                <c:pt idx="2">
                  <c:v>1187870</c:v>
                </c:pt>
                <c:pt idx="3">
                  <c:v>3207713.6</c:v>
                </c:pt>
                <c:pt idx="4">
                  <c:v>736296</c:v>
                </c:pt>
                <c:pt idx="5">
                  <c:v>432961.1</c:v>
                </c:pt>
                <c:pt idx="6">
                  <c:v>531336</c:v>
                </c:pt>
                <c:pt idx="7">
                  <c:v>1424736</c:v>
                </c:pt>
                <c:pt idx="8">
                  <c:v>16758930</c:v>
                </c:pt>
              </c:numCache>
            </c:numRef>
          </c:val>
          <c:extLst>
            <c:ext xmlns:c16="http://schemas.microsoft.com/office/drawing/2014/chart" uri="{C3380CC4-5D6E-409C-BE32-E72D297353CC}">
              <c16:uniqueId val="{00000000-1EDE-4DB3-9C2E-559617A4B76D}"/>
            </c:ext>
          </c:extLst>
        </c:ser>
        <c:ser>
          <c:idx val="1"/>
          <c:order val="1"/>
          <c:tx>
            <c:strRef>
              <c:f>pivot!$G$28</c:f>
              <c:strCache>
                <c:ptCount val="1"/>
                <c:pt idx="0">
                  <c:v>Sum of Total Ad Spend </c:v>
                </c:pt>
              </c:strCache>
            </c:strRef>
          </c:tx>
          <c:spPr>
            <a:solidFill>
              <a:schemeClr val="accent2"/>
            </a:solidFill>
            <a:ln>
              <a:noFill/>
            </a:ln>
            <a:effectLst/>
          </c:spPr>
          <c:invertIfNegative val="0"/>
          <c:cat>
            <c:strRef>
              <c:f>pivot!$E$29:$E$38</c:f>
              <c:strCache>
                <c:ptCount val="9"/>
                <c:pt idx="0">
                  <c:v>Canada</c:v>
                </c:pt>
                <c:pt idx="1">
                  <c:v>India</c:v>
                </c:pt>
                <c:pt idx="2">
                  <c:v>Japan</c:v>
                </c:pt>
                <c:pt idx="3">
                  <c:v>Kuwait</c:v>
                </c:pt>
                <c:pt idx="4">
                  <c:v>SA</c:v>
                </c:pt>
                <c:pt idx="5">
                  <c:v>Singapore</c:v>
                </c:pt>
                <c:pt idx="6">
                  <c:v>Turkey</c:v>
                </c:pt>
                <c:pt idx="7">
                  <c:v>UAE</c:v>
                </c:pt>
                <c:pt idx="8">
                  <c:v>USA</c:v>
                </c:pt>
              </c:strCache>
            </c:strRef>
          </c:cat>
          <c:val>
            <c:numRef>
              <c:f>pivot!$G$29:$G$38</c:f>
              <c:numCache>
                <c:formatCode>General</c:formatCode>
                <c:ptCount val="9"/>
                <c:pt idx="0">
                  <c:v>118579</c:v>
                </c:pt>
                <c:pt idx="1">
                  <c:v>4313702</c:v>
                </c:pt>
                <c:pt idx="2">
                  <c:v>338599.72931400011</c:v>
                </c:pt>
                <c:pt idx="3">
                  <c:v>114985</c:v>
                </c:pt>
                <c:pt idx="4">
                  <c:v>136603.98859700002</c:v>
                </c:pt>
                <c:pt idx="5">
                  <c:v>31355</c:v>
                </c:pt>
                <c:pt idx="6">
                  <c:v>190336.39915000004</c:v>
                </c:pt>
                <c:pt idx="7">
                  <c:v>545589.59242999984</c:v>
                </c:pt>
                <c:pt idx="8">
                  <c:v>5532922.9746209998</c:v>
                </c:pt>
              </c:numCache>
            </c:numRef>
          </c:val>
          <c:extLst>
            <c:ext xmlns:c16="http://schemas.microsoft.com/office/drawing/2014/chart" uri="{C3380CC4-5D6E-409C-BE32-E72D297353CC}">
              <c16:uniqueId val="{00000001-1EDE-4DB3-9C2E-559617A4B76D}"/>
            </c:ext>
          </c:extLst>
        </c:ser>
        <c:dLbls>
          <c:showLegendKey val="0"/>
          <c:showVal val="0"/>
          <c:showCatName val="0"/>
          <c:showSerName val="0"/>
          <c:showPercent val="0"/>
          <c:showBubbleSize val="0"/>
        </c:dLbls>
        <c:gapWidth val="219"/>
        <c:axId val="194416463"/>
        <c:axId val="194418383"/>
      </c:barChart>
      <c:catAx>
        <c:axId val="19441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18383"/>
        <c:crosses val="autoZero"/>
        <c:auto val="1"/>
        <c:lblAlgn val="ctr"/>
        <c:lblOffset val="100"/>
        <c:noMultiLvlLbl val="0"/>
      </c:catAx>
      <c:valAx>
        <c:axId val="194418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1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[Brand-Sales-and-Ad-Spent-data.xlsx]pivot!PivotTable10</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pivot!$J$28</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pivot!$I$29:$I$38</c:f>
              <c:strCache>
                <c:ptCount val="9"/>
                <c:pt idx="0">
                  <c:v>Canada</c:v>
                </c:pt>
                <c:pt idx="1">
                  <c:v>India</c:v>
                </c:pt>
                <c:pt idx="2">
                  <c:v>Japan</c:v>
                </c:pt>
                <c:pt idx="3">
                  <c:v>Kuwait</c:v>
                </c:pt>
                <c:pt idx="4">
                  <c:v>SA</c:v>
                </c:pt>
                <c:pt idx="5">
                  <c:v>Singapore</c:v>
                </c:pt>
                <c:pt idx="6">
                  <c:v>Turkey</c:v>
                </c:pt>
                <c:pt idx="7">
                  <c:v>UAE</c:v>
                </c:pt>
                <c:pt idx="8">
                  <c:v>USA</c:v>
                </c:pt>
              </c:strCache>
            </c:strRef>
          </c:cat>
          <c:val>
            <c:numRef>
              <c:f>pivot!$J$29:$J$38</c:f>
              <c:numCache>
                <c:formatCode>General</c:formatCode>
                <c:ptCount val="9"/>
                <c:pt idx="0">
                  <c:v>181252</c:v>
                </c:pt>
                <c:pt idx="1">
                  <c:v>6978493</c:v>
                </c:pt>
                <c:pt idx="2">
                  <c:v>627535</c:v>
                </c:pt>
                <c:pt idx="3">
                  <c:v>219805</c:v>
                </c:pt>
                <c:pt idx="4">
                  <c:v>305025</c:v>
                </c:pt>
                <c:pt idx="5">
                  <c:v>177345</c:v>
                </c:pt>
                <c:pt idx="6">
                  <c:v>262840</c:v>
                </c:pt>
                <c:pt idx="7">
                  <c:v>642747</c:v>
                </c:pt>
                <c:pt idx="8">
                  <c:v>7477048</c:v>
                </c:pt>
              </c:numCache>
            </c:numRef>
          </c:val>
          <c:extLst>
            <c:ext xmlns:c16="http://schemas.microsoft.com/office/drawing/2014/chart" uri="{C3380CC4-5D6E-409C-BE32-E72D297353CC}">
              <c16:uniqueId val="{00000000-4A2B-4CD3-8B03-7EDEA2BE1FDB}"/>
            </c:ext>
          </c:extLst>
        </c:ser>
        <c:dLbls>
          <c:dLblPos val="outEnd"/>
          <c:showLegendKey val="0"/>
          <c:showVal val="1"/>
          <c:showCatName val="0"/>
          <c:showSerName val="0"/>
          <c:showPercent val="0"/>
          <c:showBubbleSize val="0"/>
        </c:dLbls>
        <c:gapWidth val="219"/>
        <c:axId val="194431343"/>
        <c:axId val="194414063"/>
      </c:barChart>
      <c:catAx>
        <c:axId val="19443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14063"/>
        <c:crosses val="autoZero"/>
        <c:auto val="1"/>
        <c:lblAlgn val="ctr"/>
        <c:lblOffset val="100"/>
        <c:noMultiLvlLbl val="0"/>
      </c:catAx>
      <c:valAx>
        <c:axId val="194414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[Brand-Sales-and-Ad-Spent-data.xlsx]pivot!PivotTable8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pivot!$B$28</c:f>
              <c:strCache>
                <c:ptCount val="1"/>
                <c:pt idx="0">
                  <c:v>Total</c:v>
                </c:pt>
              </c:strCache>
            </c:strRef>
          </c:tx>
          <c:spPr>
            <a:solidFill>
              <a:schemeClr val="accent1"/>
            </a:solidFill>
            <a:ln>
              <a:noFill/>
            </a:ln>
            <a:effectLst/>
          </c:spPr>
          <c:invertIfNegative val="0"/>
          <c:cat>
            <c:multiLvlStrRef>
              <c:f>pivot!$A$29:$A$75</c:f>
              <c:multiLvlStrCache>
                <c:ptCount val="41"/>
                <c:lvl>
                  <c:pt idx="0">
                    <c:v>Canada</c:v>
                  </c:pt>
                  <c:pt idx="1">
                    <c:v>India</c:v>
                  </c:pt>
                  <c:pt idx="2">
                    <c:v>Japan</c:v>
                  </c:pt>
                  <c:pt idx="3">
                    <c:v>Kuwait</c:v>
                  </c:pt>
                  <c:pt idx="4">
                    <c:v>SA</c:v>
                  </c:pt>
                  <c:pt idx="5">
                    <c:v>Turkey</c:v>
                  </c:pt>
                  <c:pt idx="6">
                    <c:v>UAE</c:v>
                  </c:pt>
                  <c:pt idx="7">
                    <c:v>USA</c:v>
                  </c:pt>
                  <c:pt idx="8">
                    <c:v>India</c:v>
                  </c:pt>
                  <c:pt idx="9">
                    <c:v>Japan</c:v>
                  </c:pt>
                  <c:pt idx="10">
                    <c:v>SA</c:v>
                  </c:pt>
                  <c:pt idx="11">
                    <c:v>Singapore</c:v>
                  </c:pt>
                  <c:pt idx="12">
                    <c:v>Turkey</c:v>
                  </c:pt>
                  <c:pt idx="13">
                    <c:v>UAE</c:v>
                  </c:pt>
                  <c:pt idx="14">
                    <c:v>USA</c:v>
                  </c:pt>
                  <c:pt idx="15">
                    <c:v>Canada</c:v>
                  </c:pt>
                  <c:pt idx="16">
                    <c:v>India</c:v>
                  </c:pt>
                  <c:pt idx="17">
                    <c:v>Japan</c:v>
                  </c:pt>
                  <c:pt idx="18">
                    <c:v>Kuwait</c:v>
                  </c:pt>
                  <c:pt idx="19">
                    <c:v>SA</c:v>
                  </c:pt>
                  <c:pt idx="20">
                    <c:v>Singapore</c:v>
                  </c:pt>
                  <c:pt idx="21">
                    <c:v>Turkey</c:v>
                  </c:pt>
                  <c:pt idx="22">
                    <c:v>UAE</c:v>
                  </c:pt>
                  <c:pt idx="23">
                    <c:v>USA</c:v>
                  </c:pt>
                  <c:pt idx="24">
                    <c:v>India</c:v>
                  </c:pt>
                  <c:pt idx="25">
                    <c:v>Japan</c:v>
                  </c:pt>
                  <c:pt idx="26">
                    <c:v>Kuwait</c:v>
                  </c:pt>
                  <c:pt idx="27">
                    <c:v>SA</c:v>
                  </c:pt>
                  <c:pt idx="28">
                    <c:v>Singapore</c:v>
                  </c:pt>
                  <c:pt idx="29">
                    <c:v>Turkey</c:v>
                  </c:pt>
                  <c:pt idx="30">
                    <c:v>UAE</c:v>
                  </c:pt>
                  <c:pt idx="31">
                    <c:v>USA</c:v>
                  </c:pt>
                  <c:pt idx="32">
                    <c:v>Canada</c:v>
                  </c:pt>
                  <c:pt idx="33">
                    <c:v>India</c:v>
                  </c:pt>
                  <c:pt idx="34">
                    <c:v>Japan</c:v>
                  </c:pt>
                  <c:pt idx="35">
                    <c:v>Kuwait</c:v>
                  </c:pt>
                  <c:pt idx="36">
                    <c:v>SA</c:v>
                  </c:pt>
                  <c:pt idx="37">
                    <c:v>Singapore</c:v>
                  </c:pt>
                  <c:pt idx="38">
                    <c:v>Turkey</c:v>
                  </c:pt>
                  <c:pt idx="39">
                    <c:v>UAE</c:v>
                  </c:pt>
                  <c:pt idx="40">
                    <c:v>USA</c:v>
                  </c:pt>
                </c:lvl>
                <c:lvl>
                  <c:pt idx="0">
                    <c:v>Brand C</c:v>
                  </c:pt>
                  <c:pt idx="8">
                    <c:v>Brand E</c:v>
                  </c:pt>
                  <c:pt idx="15">
                    <c:v>Brand D</c:v>
                  </c:pt>
                  <c:pt idx="24">
                    <c:v>Brand B</c:v>
                  </c:pt>
                  <c:pt idx="32">
                    <c:v>Brand A</c:v>
                  </c:pt>
                </c:lvl>
              </c:multiLvlStrCache>
            </c:multiLvlStrRef>
          </c:cat>
          <c:val>
            <c:numRef>
              <c:f>pivot!$B$29:$B$75</c:f>
              <c:numCache>
                <c:formatCode>General</c:formatCode>
                <c:ptCount val="41"/>
                <c:pt idx="0">
                  <c:v>2666571.71</c:v>
                </c:pt>
                <c:pt idx="1">
                  <c:v>15380154.32</c:v>
                </c:pt>
                <c:pt idx="2">
                  <c:v>55913</c:v>
                </c:pt>
                <c:pt idx="3">
                  <c:v>2276726.98</c:v>
                </c:pt>
                <c:pt idx="4">
                  <c:v>77518</c:v>
                </c:pt>
                <c:pt idx="5">
                  <c:v>193242</c:v>
                </c:pt>
                <c:pt idx="6">
                  <c:v>354315</c:v>
                </c:pt>
                <c:pt idx="7">
                  <c:v>3600853</c:v>
                </c:pt>
                <c:pt idx="8">
                  <c:v>8067642</c:v>
                </c:pt>
                <c:pt idx="9">
                  <c:v>91887</c:v>
                </c:pt>
                <c:pt idx="10">
                  <c:v>156813</c:v>
                </c:pt>
                <c:pt idx="11">
                  <c:v>19366</c:v>
                </c:pt>
                <c:pt idx="12">
                  <c:v>55565</c:v>
                </c:pt>
                <c:pt idx="13">
                  <c:v>238741</c:v>
                </c:pt>
                <c:pt idx="14">
                  <c:v>3369189</c:v>
                </c:pt>
                <c:pt idx="15">
                  <c:v>704350</c:v>
                </c:pt>
                <c:pt idx="16">
                  <c:v>4649596</c:v>
                </c:pt>
                <c:pt idx="17">
                  <c:v>567678</c:v>
                </c:pt>
                <c:pt idx="18">
                  <c:v>551400</c:v>
                </c:pt>
                <c:pt idx="19">
                  <c:v>113067</c:v>
                </c:pt>
                <c:pt idx="20">
                  <c:v>28157</c:v>
                </c:pt>
                <c:pt idx="21">
                  <c:v>40862</c:v>
                </c:pt>
                <c:pt idx="22">
                  <c:v>210035</c:v>
                </c:pt>
                <c:pt idx="23">
                  <c:v>3214373</c:v>
                </c:pt>
                <c:pt idx="24">
                  <c:v>4246707.0399999991</c:v>
                </c:pt>
                <c:pt idx="25">
                  <c:v>317471</c:v>
                </c:pt>
                <c:pt idx="26">
                  <c:v>141378.57999999999</c:v>
                </c:pt>
                <c:pt idx="27">
                  <c:v>163519</c:v>
                </c:pt>
                <c:pt idx="28">
                  <c:v>133492</c:v>
                </c:pt>
                <c:pt idx="29">
                  <c:v>143689</c:v>
                </c:pt>
                <c:pt idx="30">
                  <c:v>262915</c:v>
                </c:pt>
                <c:pt idx="31">
                  <c:v>3003742</c:v>
                </c:pt>
                <c:pt idx="32">
                  <c:v>114120</c:v>
                </c:pt>
                <c:pt idx="33">
                  <c:v>3702021.41</c:v>
                </c:pt>
                <c:pt idx="34">
                  <c:v>203671</c:v>
                </c:pt>
                <c:pt idx="35">
                  <c:v>11060</c:v>
                </c:pt>
                <c:pt idx="36">
                  <c:v>107906</c:v>
                </c:pt>
                <c:pt idx="37">
                  <c:v>136589.1</c:v>
                </c:pt>
                <c:pt idx="38">
                  <c:v>80448</c:v>
                </c:pt>
                <c:pt idx="39">
                  <c:v>250580</c:v>
                </c:pt>
                <c:pt idx="40">
                  <c:v>3427025</c:v>
                </c:pt>
              </c:numCache>
            </c:numRef>
          </c:val>
          <c:extLst>
            <c:ext xmlns:c16="http://schemas.microsoft.com/office/drawing/2014/chart" uri="{C3380CC4-5D6E-409C-BE32-E72D297353CC}">
              <c16:uniqueId val="{00000000-4C4C-4CE2-B942-4FB943943D56}"/>
            </c:ext>
          </c:extLst>
        </c:ser>
        <c:dLbls>
          <c:showLegendKey val="0"/>
          <c:showVal val="0"/>
          <c:showCatName val="0"/>
          <c:showSerName val="0"/>
          <c:showPercent val="0"/>
          <c:showBubbleSize val="0"/>
        </c:dLbls>
        <c:gapWidth val="219"/>
        <c:overlap val="-27"/>
        <c:axId val="194407343"/>
        <c:axId val="194408783"/>
      </c:barChart>
      <c:catAx>
        <c:axId val="19440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08783"/>
        <c:crosses val="autoZero"/>
        <c:auto val="1"/>
        <c:lblAlgn val="ctr"/>
        <c:lblOffset val="100"/>
        <c:noMultiLvlLbl val="0"/>
      </c:catAx>
      <c:valAx>
        <c:axId val="194408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0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[Brand-Sales-and-Ad-Spent-data.xlsx]pivot!PivotTable3</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pivot!$B$17</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pivot!$A$18:$A$23</c:f>
              <c:strCache>
                <c:ptCount val="5"/>
                <c:pt idx="0">
                  <c:v>Brand A</c:v>
                </c:pt>
                <c:pt idx="1">
                  <c:v>Brand B</c:v>
                </c:pt>
                <c:pt idx="2">
                  <c:v>Brand C</c:v>
                </c:pt>
                <c:pt idx="3">
                  <c:v>Brand D</c:v>
                </c:pt>
                <c:pt idx="4">
                  <c:v>Brand E</c:v>
                </c:pt>
              </c:strCache>
            </c:strRef>
          </c:cat>
          <c:val>
            <c:numRef>
              <c:f>pivot!$B$18:$B$23</c:f>
              <c:numCache>
                <c:formatCode>General</c:formatCode>
                <c:ptCount val="5"/>
                <c:pt idx="0">
                  <c:v>1495.6545364000615</c:v>
                </c:pt>
                <c:pt idx="1">
                  <c:v>1608.3295709153429</c:v>
                </c:pt>
                <c:pt idx="2">
                  <c:v>4351.506731568812</c:v>
                </c:pt>
                <c:pt idx="3">
                  <c:v>2278.8050222231886</c:v>
                </c:pt>
                <c:pt idx="4">
                  <c:v>96175.744700689887</c:v>
                </c:pt>
              </c:numCache>
            </c:numRef>
          </c:val>
          <c:extLst>
            <c:ext xmlns:c16="http://schemas.microsoft.com/office/drawing/2014/chart" uri="{C3380CC4-5D6E-409C-BE32-E72D297353CC}">
              <c16:uniqueId val="{00000000-901E-4867-80E5-0F5110356469}"/>
            </c:ext>
          </c:extLst>
        </c:ser>
        <c:dLbls>
          <c:dLblPos val="outEnd"/>
          <c:showLegendKey val="0"/>
          <c:showVal val="1"/>
          <c:showCatName val="0"/>
          <c:showSerName val="0"/>
          <c:showPercent val="0"/>
          <c:showBubbleSize val="0"/>
        </c:dLbls>
        <c:gapWidth val="219"/>
        <c:overlap val="-27"/>
        <c:axId val="1516778575"/>
        <c:axId val="1516779535"/>
      </c:barChart>
      <c:catAx>
        <c:axId val="151677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779535"/>
        <c:crosses val="autoZero"/>
        <c:auto val="1"/>
        <c:lblAlgn val="ctr"/>
        <c:lblOffset val="100"/>
        <c:noMultiLvlLbl val="0"/>
      </c:catAx>
      <c:valAx>
        <c:axId val="1516779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77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427278</xdr:colOff>
      <xdr:row>3</xdr:row>
      <xdr:rowOff>9294</xdr:rowOff>
    </xdr:from>
    <xdr:to>
      <xdr:col>11</xdr:col>
      <xdr:colOff>381000</xdr:colOff>
      <xdr:row>19</xdr:row>
      <xdr:rowOff>109097</xdr:rowOff>
    </xdr:to>
    <xdr:graphicFrame macro="">
      <xdr:nvGraphicFramePr>
        <xdr:cNvPr id="2" name="Chart 1">
          <a:extLst>
            <a:ext uri="{FF2B5EF4-FFF2-40B4-BE49-F238E27FC236}">
              <a16:creationId xmlns:a16="http://schemas.microsoft.com/office/drawing/2014/main" id="{75050387-F15E-41D0-A6F8-2B946B311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37171</xdr:colOff>
      <xdr:row>3</xdr:row>
      <xdr:rowOff>9293</xdr:rowOff>
    </xdr:from>
    <xdr:to>
      <xdr:col>19</xdr:col>
      <xdr:colOff>501806</xdr:colOff>
      <xdr:row>19</xdr:row>
      <xdr:rowOff>120062</xdr:rowOff>
    </xdr:to>
    <xdr:graphicFrame macro="">
      <xdr:nvGraphicFramePr>
        <xdr:cNvPr id="3" name="Chart 2">
          <a:extLst>
            <a:ext uri="{FF2B5EF4-FFF2-40B4-BE49-F238E27FC236}">
              <a16:creationId xmlns:a16="http://schemas.microsoft.com/office/drawing/2014/main" id="{3270C35F-A43A-4143-AE9C-E88C2B7A9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428950</xdr:colOff>
      <xdr:row>21</xdr:row>
      <xdr:rowOff>124335</xdr:rowOff>
    </xdr:from>
    <xdr:to>
      <xdr:col>11</xdr:col>
      <xdr:colOff>371707</xdr:colOff>
      <xdr:row>38</xdr:row>
      <xdr:rowOff>18027</xdr:rowOff>
    </xdr:to>
    <xdr:graphicFrame macro="">
      <xdr:nvGraphicFramePr>
        <xdr:cNvPr id="7" name="Chart 6">
          <a:extLst>
            <a:ext uri="{FF2B5EF4-FFF2-40B4-BE49-F238E27FC236}">
              <a16:creationId xmlns:a16="http://schemas.microsoft.com/office/drawing/2014/main" id="{B7AA658C-4379-4FAB-863C-BDCF5C5FC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111511</xdr:colOff>
      <xdr:row>3</xdr:row>
      <xdr:rowOff>9293</xdr:rowOff>
    </xdr:from>
    <xdr:to>
      <xdr:col>28</xdr:col>
      <xdr:colOff>9291</xdr:colOff>
      <xdr:row>19</xdr:row>
      <xdr:rowOff>148682</xdr:rowOff>
    </xdr:to>
    <xdr:graphicFrame macro="">
      <xdr:nvGraphicFramePr>
        <xdr:cNvPr id="11" name="Chart 10">
          <a:extLst>
            <a:ext uri="{FF2B5EF4-FFF2-40B4-BE49-F238E27FC236}">
              <a16:creationId xmlns:a16="http://schemas.microsoft.com/office/drawing/2014/main" id="{8B6181D3-ED81-4073-B582-9B63894DB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130097</xdr:colOff>
      <xdr:row>21</xdr:row>
      <xdr:rowOff>139390</xdr:rowOff>
    </xdr:from>
    <xdr:to>
      <xdr:col>27</xdr:col>
      <xdr:colOff>585438</xdr:colOff>
      <xdr:row>38</xdr:row>
      <xdr:rowOff>39029</xdr:rowOff>
    </xdr:to>
    <xdr:graphicFrame macro="">
      <xdr:nvGraphicFramePr>
        <xdr:cNvPr id="12" name="Chart 11">
          <a:extLst>
            <a:ext uri="{FF2B5EF4-FFF2-40B4-BE49-F238E27FC236}">
              <a16:creationId xmlns:a16="http://schemas.microsoft.com/office/drawing/2014/main" id="{254A6F24-8182-412F-9758-5CFDDC5AE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455340</xdr:colOff>
      <xdr:row>40</xdr:row>
      <xdr:rowOff>37170</xdr:rowOff>
    </xdr:from>
    <xdr:to>
      <xdr:col>12</xdr:col>
      <xdr:colOff>492511</xdr:colOff>
      <xdr:row>61</xdr:row>
      <xdr:rowOff>55756</xdr:rowOff>
    </xdr:to>
    <xdr:graphicFrame macro="">
      <xdr:nvGraphicFramePr>
        <xdr:cNvPr id="13" name="Chart 12">
          <a:extLst>
            <a:ext uri="{FF2B5EF4-FFF2-40B4-BE49-F238E27FC236}">
              <a16:creationId xmlns:a16="http://schemas.microsoft.com/office/drawing/2014/main" id="{08C6537E-B6E4-49D6-A656-245A18AB6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157973</xdr:colOff>
      <xdr:row>40</xdr:row>
      <xdr:rowOff>9293</xdr:rowOff>
    </xdr:from>
    <xdr:to>
      <xdr:col>27</xdr:col>
      <xdr:colOff>604024</xdr:colOff>
      <xdr:row>61</xdr:row>
      <xdr:rowOff>83635</xdr:rowOff>
    </xdr:to>
    <xdr:graphicFrame macro="">
      <xdr:nvGraphicFramePr>
        <xdr:cNvPr id="14" name="Chart 13">
          <a:extLst>
            <a:ext uri="{FF2B5EF4-FFF2-40B4-BE49-F238E27FC236}">
              <a16:creationId xmlns:a16="http://schemas.microsoft.com/office/drawing/2014/main" id="{71B0A2FF-9DCC-4C77-9656-4B9082F78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176934</xdr:colOff>
      <xdr:row>19</xdr:row>
      <xdr:rowOff>24160</xdr:rowOff>
    </xdr:from>
    <xdr:to>
      <xdr:col>3</xdr:col>
      <xdr:colOff>165783</xdr:colOff>
      <xdr:row>28</xdr:row>
      <xdr:rowOff>120805</xdr:rowOff>
    </xdr:to>
    <mc:AlternateContent xmlns:mc="http://schemas.openxmlformats.org/markup-compatibility/2006" xmlns:a14="http://schemas.microsoft.com/office/drawing/2010/main">
      <mc:Choice Requires="a14">
        <xdr:graphicFrame macro="">
          <xdr:nvGraphicFramePr>
            <xdr:cNvPr id="17" name="Brand Name">
              <a:extLst>
                <a:ext uri="{FF2B5EF4-FFF2-40B4-BE49-F238E27FC236}">
                  <a16:creationId xmlns:a16="http://schemas.microsoft.com/office/drawing/2014/main" id="{919F39D2-4904-0560-454C-972A65D25D79}"/>
                </a:ext>
              </a:extLst>
            </xdr:cNvPr>
            <xdr:cNvGraphicFramePr/>
          </xdr:nvGraphicFramePr>
          <xdr:xfrm>
            <a:off x="0" y="0"/>
            <a:ext cx="0" cy="0"/>
          </xdr:xfrm>
          <a:graphic>
            <a:graphicData uri="http://schemas.microsoft.com/office/drawing/2010/slicer">
              <sle:slicer xmlns:sle="http://schemas.microsoft.com/office/drawing/2010/slicer" name="Brand Name"/>
            </a:graphicData>
          </a:graphic>
        </xdr:graphicFrame>
      </mc:Choice>
      <mc:Fallback xmlns="">
        <xdr:sp macro="" textlink="">
          <xdr:nvSpPr>
            <xdr:cNvPr id="0" name=""/>
            <xdr:cNvSpPr>
              <a:spLocks noTextEdit="1"/>
            </xdr:cNvSpPr>
          </xdr:nvSpPr>
          <xdr:spPr>
            <a:xfrm>
              <a:off x="176934" y="3202258"/>
              <a:ext cx="1828800" cy="160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164480</xdr:colOff>
      <xdr:row>3</xdr:row>
      <xdr:rowOff>76757</xdr:rowOff>
    </xdr:from>
    <xdr:to>
      <xdr:col>3</xdr:col>
      <xdr:colOff>153329</xdr:colOff>
      <xdr:row>16</xdr:row>
      <xdr:rowOff>140644</xdr:rowOff>
    </xdr:to>
    <mc:AlternateContent xmlns:mc="http://schemas.openxmlformats.org/markup-compatibility/2006" xmlns:a14="http://schemas.microsoft.com/office/drawing/2010/main">
      <mc:Choice Requires="a14">
        <xdr:graphicFrame macro="">
          <xdr:nvGraphicFramePr>
            <xdr:cNvPr id="18" name="Country">
              <a:extLst>
                <a:ext uri="{FF2B5EF4-FFF2-40B4-BE49-F238E27FC236}">
                  <a16:creationId xmlns:a16="http://schemas.microsoft.com/office/drawing/2014/main" id="{8A4CDFFE-6F1C-3E95-686B-ECDD1E801A4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4480" y="578562"/>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148683</xdr:colOff>
      <xdr:row>30</xdr:row>
      <xdr:rowOff>82890</xdr:rowOff>
    </xdr:from>
    <xdr:to>
      <xdr:col>3</xdr:col>
      <xdr:colOff>137532</xdr:colOff>
      <xdr:row>40</xdr:row>
      <xdr:rowOff>148682</xdr:rowOff>
    </xdr:to>
    <mc:AlternateContent xmlns:mc="http://schemas.openxmlformats.org/markup-compatibility/2006" xmlns:a14="http://schemas.microsoft.com/office/drawing/2010/main">
      <mc:Choice Requires="a14">
        <xdr:graphicFrame macro="">
          <xdr:nvGraphicFramePr>
            <xdr:cNvPr id="19" name="Months (Date)">
              <a:extLst>
                <a:ext uri="{FF2B5EF4-FFF2-40B4-BE49-F238E27FC236}">
                  <a16:creationId xmlns:a16="http://schemas.microsoft.com/office/drawing/2014/main" id="{BFD7915F-CF9F-CDF4-60AE-2A4E1DE1437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48683" y="5100939"/>
              <a:ext cx="1828800" cy="173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157975</xdr:colOff>
      <xdr:row>0</xdr:row>
      <xdr:rowOff>92927</xdr:rowOff>
    </xdr:from>
    <xdr:to>
      <xdr:col>4</xdr:col>
      <xdr:colOff>27878</xdr:colOff>
      <xdr:row>2</xdr:row>
      <xdr:rowOff>102219</xdr:rowOff>
    </xdr:to>
    <xdr:sp macro="" textlink="">
      <xdr:nvSpPr>
        <xdr:cNvPr id="20" name="TextBox 19">
          <a:extLst>
            <a:ext uri="{FF2B5EF4-FFF2-40B4-BE49-F238E27FC236}">
              <a16:creationId xmlns:a16="http://schemas.microsoft.com/office/drawing/2014/main" id="{06AB4B60-7E78-22E6-6B1D-B84FDED8F1ED}"/>
            </a:ext>
          </a:extLst>
        </xdr:cNvPr>
        <xdr:cNvSpPr txBox="1"/>
      </xdr:nvSpPr>
      <xdr:spPr>
        <a:xfrm>
          <a:off x="157975" y="92927"/>
          <a:ext cx="2323171" cy="3438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Calisto MT" panose="02040603050505030304" pitchFamily="18" charset="0"/>
            </a:rPr>
            <a:t>Data Operation</a:t>
          </a:r>
          <a:r>
            <a:rPr lang="en-IN" sz="1600" b="1" baseline="0">
              <a:latin typeface="Calisto MT" panose="02040603050505030304" pitchFamily="18" charset="0"/>
            </a:rPr>
            <a:t> june 24</a:t>
          </a:r>
          <a:endParaRPr lang="en-IN" sz="1600" b="1">
            <a:latin typeface="Calisto MT" panose="02040603050505030304" pitchFamily="18" charset="0"/>
          </a:endParaRPr>
        </a:p>
      </xdr:txBody>
    </xdr:sp>
    <xdr:clientData/>
  </xdr:twoCellAnchor>
  <xdr:twoCellAnchor>
    <xdr:from>
      <xdr:col>12</xdr:col>
      <xdr:colOff>27878</xdr:colOff>
      <xdr:row>21</xdr:row>
      <xdr:rowOff>130097</xdr:rowOff>
    </xdr:from>
    <xdr:to>
      <xdr:col>19</xdr:col>
      <xdr:colOff>520391</xdr:colOff>
      <xdr:row>38</xdr:row>
      <xdr:rowOff>29736</xdr:rowOff>
    </xdr:to>
    <xdr:graphicFrame macro="">
      <xdr:nvGraphicFramePr>
        <xdr:cNvPr id="5" name="Chart 4">
          <a:extLst>
            <a:ext uri="{FF2B5EF4-FFF2-40B4-BE49-F238E27FC236}">
              <a16:creationId xmlns:a16="http://schemas.microsoft.com/office/drawing/2014/main" id="{64A44FCF-31DB-42CD-B083-18AF5AC3D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69.492689004626" createdVersion="8" refreshedVersion="8" minRefreshableVersion="3" recordCount="1676" xr:uid="{423906EF-B569-464C-8403-73FA64F01004}">
  <cacheSource type="worksheet">
    <worksheetSource ref="A1:K1677" sheet="Data"/>
  </cacheSource>
  <cacheFields count="14">
    <cacheField name="Date" numFmtId="164">
      <sharedItems containsSemiMixedTypes="0" containsNonDate="0" containsDate="1" containsString="0" minDate="2023-12-01T00:00:00" maxDate="2024-06-01T00:00:00" count="183">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fieldGroup par="13"/>
    </cacheField>
    <cacheField name="Brand Name" numFmtId="0">
      <sharedItems count="5">
        <s v="Brand A"/>
        <s v="Brand B"/>
        <s v="Brand C"/>
        <s v="Brand D"/>
        <s v="Brand E"/>
      </sharedItems>
    </cacheField>
    <cacheField name="Country" numFmtId="0">
      <sharedItems count="9">
        <s v="India"/>
        <s v="Canada"/>
        <s v="Kuwait"/>
        <s v="Singapore"/>
        <s v="Turkey"/>
        <s v="Japan"/>
        <s v="USA"/>
        <s v="UAE"/>
        <s v="SA"/>
      </sharedItems>
    </cacheField>
    <cacheField name="Gross Sales" numFmtId="0">
      <sharedItems containsSemiMixedTypes="0" containsString="0" containsNumber="1" minValue="32" maxValue="741965"/>
    </cacheField>
    <cacheField name="Net Sales" numFmtId="0">
      <sharedItems containsSemiMixedTypes="0" containsString="0" containsNumber="1" minValue="-440765.29000000004" maxValue="397480.69999999995"/>
    </cacheField>
    <cacheField name="Total Sales" numFmtId="0">
      <sharedItems containsSemiMixedTypes="0" containsString="0" containsNumber="1" minValue="-445742.26" maxValue="437840"/>
    </cacheField>
    <cacheField name="Total Ad Spend " numFmtId="0">
      <sharedItems containsSemiMixedTypes="0" containsString="0" containsNumber="1" minValue="0" maxValue="24876.3272"/>
    </cacheField>
    <cacheField name="Order Count" numFmtId="0">
      <sharedItems containsSemiMixedTypes="0" containsString="0" containsNumber="1" containsInteger="1" minValue="0" maxValue="30"/>
    </cacheField>
    <cacheField name="Return Amount" numFmtId="0">
      <sharedItems containsSemiMixedTypes="0" containsString="0" containsNumber="1" containsInteger="1" minValue="18" maxValue="84765"/>
    </cacheField>
    <cacheField name="ROI" numFmtId="2">
      <sharedItems containsMixedTypes="1" containsNumber="1" minValue="-143.27941497910641" maxValue="91866.666666666672"/>
    </cacheField>
    <cacheField name="Relative to gross sales" numFmtId="2">
      <sharedItems containsSemiMixedTypes="0" containsString="0" containsNumber="1" minValue="2.0329292313095809E-2" maxValue="46821.875"/>
    </cacheField>
    <cacheField name="Months (Date)" numFmtId="0" databaseField="0">
      <fieldGroup base="0">
        <rangePr groupBy="months" startDate="2023-12-01T00:00:00" endDate="2024-06-01T00:00:00"/>
        <groupItems count="14">
          <s v="&lt;01-12-2023"/>
          <s v="Jan"/>
          <s v="Feb"/>
          <s v="Mar"/>
          <s v="Apr"/>
          <s v="May"/>
          <s v="Jun"/>
          <s v="Jul"/>
          <s v="Aug"/>
          <s v="Sep"/>
          <s v="Oct"/>
          <s v="Nov"/>
          <s v="Dec"/>
          <s v="&gt;01-06-2024"/>
        </groupItems>
      </fieldGroup>
    </cacheField>
    <cacheField name="Quarters (Date)" numFmtId="0" databaseField="0">
      <fieldGroup base="0">
        <rangePr groupBy="quarters" startDate="2023-12-01T00:00:00" endDate="2024-06-01T00:00:00"/>
        <groupItems count="6">
          <s v="&lt;01-12-2023"/>
          <s v="Qtr1"/>
          <s v="Qtr2"/>
          <s v="Qtr3"/>
          <s v="Qtr4"/>
          <s v="&gt;01-06-2024"/>
        </groupItems>
      </fieldGroup>
    </cacheField>
    <cacheField name="Years (Date)" numFmtId="0" databaseField="0">
      <fieldGroup base="0">
        <rangePr groupBy="years" startDate="2023-12-01T00:00:00" endDate="2024-06-01T00:00:00"/>
        <groupItems count="4">
          <s v="&lt;01-12-2023"/>
          <s v="2023"/>
          <s v="2024"/>
          <s v="&gt;01-06-2024"/>
        </groupItems>
      </fieldGroup>
    </cacheField>
  </cacheFields>
  <extLst>
    <ext xmlns:x14="http://schemas.microsoft.com/office/spreadsheetml/2009/9/main" uri="{725AE2AE-9491-48be-B2B4-4EB974FC3084}">
      <x14:pivotCacheDefinition pivotCacheId="1121398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6">
  <r>
    <x v="0"/>
    <x v="0"/>
    <x v="0"/>
    <n v="741965"/>
    <n v="81590"/>
    <n v="84590"/>
    <n v="7731"/>
    <n v="16"/>
    <n v="84765"/>
    <n v="10.94166343293235"/>
    <n v="11.424393333917369"/>
  </r>
  <r>
    <x v="0"/>
    <x v="1"/>
    <x v="0"/>
    <n v="436999.88"/>
    <n v="397480.69999999995"/>
    <n v="437840"/>
    <n v="6549"/>
    <n v="30"/>
    <n v="11964"/>
    <n v="66.856008550923804"/>
    <n v="2.7377581888580838"/>
  </r>
  <r>
    <x v="0"/>
    <x v="1"/>
    <x v="0"/>
    <n v="356610.67"/>
    <n v="326684.67"/>
    <n v="361550"/>
    <n v="4583"/>
    <n v="19"/>
    <n v="6671"/>
    <n v="78.88937377263801"/>
    <n v="1.8706675265773736"/>
  </r>
  <r>
    <x v="0"/>
    <x v="2"/>
    <x v="0"/>
    <n v="313971.45999999996"/>
    <n v="313971.45999999996"/>
    <n v="332050"/>
    <n v="3610"/>
    <n v="28"/>
    <n v="5420"/>
    <n v="91.980609418282555"/>
    <n v="1.7262715534717712"/>
  </r>
  <r>
    <x v="0"/>
    <x v="0"/>
    <x v="0"/>
    <n v="280979"/>
    <n v="280979"/>
    <n v="280979"/>
    <n v="8287"/>
    <n v="6"/>
    <n v="9958"/>
    <n v="33.905997345239534"/>
    <n v="3.5440370988579217"/>
  </r>
  <r>
    <x v="0"/>
    <x v="2"/>
    <x v="0"/>
    <n v="262608.21000000002"/>
    <n v="259382.71000000002"/>
    <n v="268804.5"/>
    <n v="5695"/>
    <n v="13"/>
    <n v="13419"/>
    <n v="47.200087796312552"/>
    <n v="5.1098935558793075"/>
  </r>
  <r>
    <x v="0"/>
    <x v="2"/>
    <x v="0"/>
    <n v="252746.26"/>
    <n v="246346.26"/>
    <n v="261310"/>
    <n v="8451"/>
    <n v="20"/>
    <n v="8032"/>
    <n v="30.920601112294403"/>
    <n v="3.1778907430717269"/>
  </r>
  <r>
    <x v="0"/>
    <x v="2"/>
    <x v="0"/>
    <n v="243776.00999999998"/>
    <n v="243776.00999999998"/>
    <n v="254820"/>
    <n v="5643"/>
    <n v="10"/>
    <n v="18609"/>
    <n v="45.156831472620944"/>
    <n v="7.6336469696095204"/>
  </r>
  <r>
    <x v="0"/>
    <x v="3"/>
    <x v="1"/>
    <n v="239000"/>
    <n v="215500"/>
    <n v="223000"/>
    <n v="6933"/>
    <n v="2"/>
    <n v="16875"/>
    <n v="32.165007933073703"/>
    <n v="7.060669456066945"/>
  </r>
  <r>
    <x v="1"/>
    <x v="2"/>
    <x v="1"/>
    <n v="236000.37"/>
    <n v="232000.37"/>
    <n v="250960"/>
    <n v="8257"/>
    <n v="15"/>
    <n v="19329"/>
    <n v="30.393605425699405"/>
    <n v="8.1902413966554377"/>
  </r>
  <r>
    <x v="1"/>
    <x v="2"/>
    <x v="1"/>
    <n v="225748.2"/>
    <n v="203965.15000000002"/>
    <n v="224138"/>
    <n v="4168"/>
    <n v="24"/>
    <n v="5782"/>
    <n v="53.775911708253361"/>
    <n v="2.5612607320900009"/>
  </r>
  <r>
    <x v="1"/>
    <x v="3"/>
    <x v="1"/>
    <n v="224000"/>
    <n v="130500"/>
    <n v="130500"/>
    <n v="3001"/>
    <n v="3"/>
    <n v="2669"/>
    <n v="43.485504831722757"/>
    <n v="1.1915178571428571"/>
  </r>
  <r>
    <x v="1"/>
    <x v="2"/>
    <x v="1"/>
    <n v="219380.73"/>
    <n v="219380.73"/>
    <n v="233140"/>
    <n v="5467"/>
    <n v="19"/>
    <n v="588"/>
    <n v="42.644960673129688"/>
    <n v="0.26802718725569014"/>
  </r>
  <r>
    <x v="1"/>
    <x v="0"/>
    <x v="1"/>
    <n v="214300"/>
    <n v="114120"/>
    <n v="117120"/>
    <n v="3417"/>
    <n v="9"/>
    <n v="14175"/>
    <n v="34.275680421422301"/>
    <n v="6.6145590293980403"/>
  </r>
  <r>
    <x v="1"/>
    <x v="2"/>
    <x v="1"/>
    <n v="206491.95"/>
    <n v="202405.38"/>
    <n v="224093"/>
    <n v="4030"/>
    <n v="20"/>
    <n v="12431"/>
    <n v="55.606203473945406"/>
    <n v="6.0200894030009398"/>
  </r>
  <r>
    <x v="1"/>
    <x v="2"/>
    <x v="1"/>
    <n v="201630.71000000002"/>
    <n v="185819.46999999997"/>
    <n v="200208"/>
    <n v="7077"/>
    <n v="15"/>
    <n v="6164"/>
    <n v="28.289953370072066"/>
    <n v="3.0570739943335017"/>
  </r>
  <r>
    <x v="1"/>
    <x v="2"/>
    <x v="1"/>
    <n v="199589.99"/>
    <n v="183699.28"/>
    <n v="190400"/>
    <n v="8577"/>
    <n v="15"/>
    <n v="4938"/>
    <n v="22.198904045703625"/>
    <n v="2.4740719712446504"/>
  </r>
  <r>
    <x v="1"/>
    <x v="2"/>
    <x v="1"/>
    <n v="198985.24000000002"/>
    <n v="190880.24000000002"/>
    <n v="211130"/>
    <n v="8563"/>
    <n v="18"/>
    <n v="1626"/>
    <n v="24.656078477169217"/>
    <n v="0.81714603555519993"/>
  </r>
  <r>
    <x v="1"/>
    <x v="3"/>
    <x v="1"/>
    <n v="196000"/>
    <n v="196000"/>
    <n v="211500"/>
    <n v="3910"/>
    <n v="3"/>
    <n v="17310"/>
    <n v="54.092071611253196"/>
    <n v="8.8316326530612255"/>
  </r>
  <r>
    <x v="2"/>
    <x v="2"/>
    <x v="1"/>
    <n v="191489.27"/>
    <n v="188242.27"/>
    <n v="196673"/>
    <n v="7099"/>
    <n v="15"/>
    <n v="10962"/>
    <n v="27.70432455275391"/>
    <n v="5.7246027414486464"/>
  </r>
  <r>
    <x v="2"/>
    <x v="3"/>
    <x v="1"/>
    <n v="191000"/>
    <n v="162350"/>
    <n v="177350"/>
    <n v="8025"/>
    <n v="1"/>
    <n v="13476"/>
    <n v="22.099688473520249"/>
    <n v="7.0554973821989524"/>
  </r>
  <r>
    <x v="2"/>
    <x v="2"/>
    <x v="1"/>
    <n v="186851.77"/>
    <n v="154678.04999999999"/>
    <n v="170281"/>
    <n v="4971"/>
    <n v="15"/>
    <n v="326"/>
    <n v="34.254878294105815"/>
    <n v="0.17446984847935881"/>
  </r>
  <r>
    <x v="2"/>
    <x v="2"/>
    <x v="1"/>
    <n v="185643.94"/>
    <n v="183024.37"/>
    <n v="193468.5"/>
    <n v="6828"/>
    <n v="14"/>
    <n v="5516"/>
    <n v="28.334578207381369"/>
    <n v="2.9712793210486699"/>
  </r>
  <r>
    <x v="2"/>
    <x v="2"/>
    <x v="1"/>
    <n v="184492.48"/>
    <n v="184492.48"/>
    <n v="196190"/>
    <n v="4757"/>
    <n v="12"/>
    <n v="17969"/>
    <n v="41.242379651040572"/>
    <n v="9.7396923712012544"/>
  </r>
  <r>
    <x v="2"/>
    <x v="2"/>
    <x v="1"/>
    <n v="183967.43999999997"/>
    <n v="183967.43999999997"/>
    <n v="201220"/>
    <n v="7624"/>
    <n v="29"/>
    <n v="11746"/>
    <n v="26.392969569779645"/>
    <n v="6.3848254886843021"/>
  </r>
  <r>
    <x v="2"/>
    <x v="2"/>
    <x v="1"/>
    <n v="182169.7"/>
    <n v="178616.13"/>
    <n v="194460"/>
    <n v="7810"/>
    <n v="18"/>
    <n v="17691"/>
    <n v="24.898847631241999"/>
    <n v="9.7112747070451331"/>
  </r>
  <r>
    <x v="2"/>
    <x v="2"/>
    <x v="1"/>
    <n v="179846.77000000002"/>
    <n v="175400.35"/>
    <n v="181170"/>
    <n v="8065"/>
    <n v="13"/>
    <n v="1679"/>
    <n v="22.463732176069435"/>
    <n v="0.93357250730719266"/>
  </r>
  <r>
    <x v="2"/>
    <x v="0"/>
    <x v="2"/>
    <n v="179479"/>
    <n v="11060"/>
    <n v="11060"/>
    <n v="8571"/>
    <n v="2"/>
    <n v="14530"/>
    <n v="1.2903978532259945"/>
    <n v="8.0956546448331004"/>
  </r>
  <r>
    <x v="3"/>
    <x v="2"/>
    <x v="2"/>
    <n v="179065.69"/>
    <n v="159414.56"/>
    <n v="169254"/>
    <n v="7484"/>
    <n v="13"/>
    <n v="18439"/>
    <n v="22.615446285408872"/>
    <n v="10.297338367835849"/>
  </r>
  <r>
    <x v="3"/>
    <x v="2"/>
    <x v="2"/>
    <n v="179010.85"/>
    <n v="148278.71"/>
    <n v="155450"/>
    <n v="6445"/>
    <n v="8"/>
    <n v="9033"/>
    <n v="24.119472459270753"/>
    <n v="5.0460628503802978"/>
  </r>
  <r>
    <x v="3"/>
    <x v="2"/>
    <x v="2"/>
    <n v="177765.56"/>
    <n v="164930.72999999998"/>
    <n v="178553"/>
    <n v="8999"/>
    <n v="21"/>
    <n v="7656"/>
    <n v="19.841426825202799"/>
    <n v="4.3067959845540384"/>
  </r>
  <r>
    <x v="3"/>
    <x v="2"/>
    <x v="2"/>
    <n v="175741.96999999997"/>
    <n v="169844.36999999997"/>
    <n v="184947"/>
    <n v="5527"/>
    <n v="18"/>
    <n v="14300"/>
    <n v="33.46245702912973"/>
    <n v="8.1369293857352343"/>
  </r>
  <r>
    <x v="3"/>
    <x v="2"/>
    <x v="2"/>
    <n v="175687.19"/>
    <n v="159213.93999999997"/>
    <n v="172100"/>
    <n v="3261"/>
    <n v="15"/>
    <n v="5620"/>
    <n v="52.775222324440357"/>
    <n v="3.1988672594740684"/>
  </r>
  <r>
    <x v="3"/>
    <x v="2"/>
    <x v="2"/>
    <n v="174384.05"/>
    <n v="174384.05"/>
    <n v="194710"/>
    <n v="5976"/>
    <n v="22"/>
    <n v="19557"/>
    <n v="32.581994645247654"/>
    <n v="11.214901821582881"/>
  </r>
  <r>
    <x v="3"/>
    <x v="2"/>
    <x v="2"/>
    <n v="174326.44"/>
    <n v="174326.44"/>
    <n v="187760"/>
    <n v="4613"/>
    <n v="20"/>
    <n v="9905"/>
    <n v="40.702362887491873"/>
    <n v="5.6818690268670657"/>
  </r>
  <r>
    <x v="3"/>
    <x v="2"/>
    <x v="2"/>
    <n v="170846.42"/>
    <n v="170846.42"/>
    <n v="186220"/>
    <n v="4793"/>
    <n v="18"/>
    <n v="9665"/>
    <n v="38.852493219278116"/>
    <n v="5.6571276120389289"/>
  </r>
  <r>
    <x v="3"/>
    <x v="2"/>
    <x v="2"/>
    <n v="166889.21000000002"/>
    <n v="166889.21000000002"/>
    <n v="182890"/>
    <n v="6083"/>
    <n v="16"/>
    <n v="16398"/>
    <n v="30.065757027782343"/>
    <n v="9.8256801623064778"/>
  </r>
  <r>
    <x v="4"/>
    <x v="1"/>
    <x v="2"/>
    <n v="166253.53999999998"/>
    <n v="141378.57999999999"/>
    <n v="153670"/>
    <n v="7915"/>
    <n v="15"/>
    <n v="144"/>
    <n v="19.415034744156664"/>
    <n v="8.6614697046450875E-2"/>
  </r>
  <r>
    <x v="4"/>
    <x v="2"/>
    <x v="2"/>
    <n v="165215.99"/>
    <n v="160853.14000000001"/>
    <n v="179933.6"/>
    <n v="3241"/>
    <n v="25"/>
    <n v="7097"/>
    <n v="55.517926565874731"/>
    <n v="4.2955890649567268"/>
  </r>
  <r>
    <x v="4"/>
    <x v="3"/>
    <x v="2"/>
    <n v="165000"/>
    <n v="152000"/>
    <n v="156000"/>
    <n v="4626"/>
    <n v="2"/>
    <n v="19278"/>
    <n v="33.722438391699093"/>
    <n v="11.683636363636364"/>
  </r>
  <r>
    <x v="4"/>
    <x v="2"/>
    <x v="2"/>
    <n v="164854.97"/>
    <n v="164056.97"/>
    <n v="179882"/>
    <n v="7446"/>
    <n v="27"/>
    <n v="14771"/>
    <n v="24.158205748052644"/>
    <n v="8.9599967777738208"/>
  </r>
  <r>
    <x v="4"/>
    <x v="3"/>
    <x v="2"/>
    <n v="164000"/>
    <n v="164000"/>
    <n v="175500"/>
    <n v="5187"/>
    <n v="2"/>
    <n v="4391"/>
    <n v="33.834586466165412"/>
    <n v="2.6774390243902437"/>
  </r>
  <r>
    <x v="4"/>
    <x v="2"/>
    <x v="2"/>
    <n v="159851.94"/>
    <n v="154130.37000000002"/>
    <n v="167732"/>
    <n v="6271"/>
    <n v="16"/>
    <n v="11414"/>
    <n v="26.747249242545049"/>
    <n v="7.1403575083292701"/>
  </r>
  <r>
    <x v="4"/>
    <x v="3"/>
    <x v="2"/>
    <n v="158000"/>
    <n v="158000"/>
    <n v="158000"/>
    <n v="3247"/>
    <n v="2"/>
    <n v="8796"/>
    <n v="48.660301817061907"/>
    <n v="5.5670886075949371"/>
  </r>
  <r>
    <x v="4"/>
    <x v="3"/>
    <x v="2"/>
    <n v="158000"/>
    <n v="77400"/>
    <n v="86300"/>
    <n v="6719"/>
    <n v="2"/>
    <n v="6864"/>
    <n v="12.844173240065485"/>
    <n v="4.3443037974683545"/>
  </r>
  <r>
    <x v="4"/>
    <x v="2"/>
    <x v="2"/>
    <n v="157908.20000000001"/>
    <n v="154910.20000000001"/>
    <n v="164612"/>
    <n v="4084"/>
    <n v="11"/>
    <n v="13933"/>
    <n v="40.306562193927519"/>
    <n v="8.8234809845213853"/>
  </r>
  <r>
    <x v="5"/>
    <x v="2"/>
    <x v="2"/>
    <n v="154647.87"/>
    <n v="154647.87"/>
    <n v="163140"/>
    <n v="4497"/>
    <n v="12"/>
    <n v="8014"/>
    <n v="36.277518345563706"/>
    <n v="5.1820952981764314"/>
  </r>
  <r>
    <x v="5"/>
    <x v="2"/>
    <x v="0"/>
    <n v="154336.19"/>
    <n v="151441.19"/>
    <n v="162045"/>
    <n v="3190"/>
    <n v="20"/>
    <n v="11648"/>
    <n v="50.797805642633229"/>
    <n v="7.547160520160566"/>
  </r>
  <r>
    <x v="5"/>
    <x v="0"/>
    <x v="0"/>
    <n v="153648"/>
    <n v="92868"/>
    <n v="95868"/>
    <n v="8883"/>
    <n v="8"/>
    <n v="15362"/>
    <n v="10.792299898682877"/>
    <n v="9.9981776528168282"/>
  </r>
  <r>
    <x v="5"/>
    <x v="2"/>
    <x v="0"/>
    <n v="153320.70000000001"/>
    <n v="153320.70000000001"/>
    <n v="163030"/>
    <n v="5353"/>
    <n v="19"/>
    <n v="1887"/>
    <n v="30.455819166822344"/>
    <n v="1.2307535773056084"/>
  </r>
  <r>
    <x v="5"/>
    <x v="2"/>
    <x v="0"/>
    <n v="152630.66"/>
    <n v="150862.81"/>
    <n v="168980"/>
    <n v="4370"/>
    <n v="20"/>
    <n v="16338"/>
    <n v="38.668192219679632"/>
    <n v="10.704271343647468"/>
  </r>
  <r>
    <x v="5"/>
    <x v="2"/>
    <x v="0"/>
    <n v="151952.87"/>
    <n v="132759.58000000002"/>
    <n v="135761"/>
    <n v="6593"/>
    <n v="11"/>
    <n v="18410"/>
    <n v="20.591688154102837"/>
    <n v="12.115598737950787"/>
  </r>
  <r>
    <x v="5"/>
    <x v="2"/>
    <x v="0"/>
    <n v="151938.23999999999"/>
    <n v="146815.37999999998"/>
    <n v="162430"/>
    <n v="6807"/>
    <n v="20"/>
    <n v="9656"/>
    <n v="23.862200675774936"/>
    <n v="6.3552138026608711"/>
  </r>
  <r>
    <x v="5"/>
    <x v="2"/>
    <x v="0"/>
    <n v="151376.31"/>
    <n v="151376.31"/>
    <n v="160240"/>
    <n v="6486"/>
    <n v="12"/>
    <n v="10119"/>
    <n v="24.705519580635215"/>
    <n v="6.6846655199879033"/>
  </r>
  <r>
    <x v="5"/>
    <x v="1"/>
    <x v="0"/>
    <n v="149576.19999999998"/>
    <n v="105508.47"/>
    <n v="124500"/>
    <n v="7700"/>
    <n v="2"/>
    <n v="4162"/>
    <n v="16.168831168831169"/>
    <n v="2.7825282364440334"/>
  </r>
  <r>
    <x v="6"/>
    <x v="2"/>
    <x v="0"/>
    <n v="149329.99"/>
    <n v="145803.20000000001"/>
    <n v="158780"/>
    <n v="8060"/>
    <n v="13"/>
    <n v="18378"/>
    <n v="19.699751861042184"/>
    <n v="12.306971961894595"/>
  </r>
  <r>
    <x v="6"/>
    <x v="2"/>
    <x v="0"/>
    <n v="148905.35999999999"/>
    <n v="148905.35999999999"/>
    <n v="165540"/>
    <n v="7796"/>
    <n v="14"/>
    <n v="13089"/>
    <n v="21.233966136480245"/>
    <n v="8.7901469765762652"/>
  </r>
  <r>
    <x v="6"/>
    <x v="2"/>
    <x v="0"/>
    <n v="148314.65"/>
    <n v="130341.43"/>
    <n v="147390"/>
    <n v="7193"/>
    <n v="15"/>
    <n v="5008"/>
    <n v="20.490754900597803"/>
    <n v="3.3766050757629138"/>
  </r>
  <r>
    <x v="6"/>
    <x v="2"/>
    <x v="0"/>
    <n v="147735"/>
    <n v="114755"/>
    <n v="121960"/>
    <n v="8339"/>
    <n v="11"/>
    <n v="774"/>
    <n v="14.625254826717832"/>
    <n v="0.52391105696009743"/>
  </r>
  <r>
    <x v="6"/>
    <x v="2"/>
    <x v="0"/>
    <n v="147647.72"/>
    <n v="147647.72"/>
    <n v="159380"/>
    <n v="4053"/>
    <n v="10"/>
    <n v="4956"/>
    <n v="39.323957562299533"/>
    <n v="3.3566383551334211"/>
  </r>
  <r>
    <x v="6"/>
    <x v="2"/>
    <x v="0"/>
    <n v="147048.53"/>
    <n v="142904.82999999999"/>
    <n v="152949"/>
    <n v="4150"/>
    <n v="11"/>
    <n v="5641"/>
    <n v="36.855180722891568"/>
    <n v="3.8361485150514594"/>
  </r>
  <r>
    <x v="6"/>
    <x v="4"/>
    <x v="0"/>
    <n v="146940"/>
    <n v="146940"/>
    <n v="151440"/>
    <n v="4273"/>
    <n v="10"/>
    <n v="8568"/>
    <n v="35.441142054762459"/>
    <n v="5.8309514087382608"/>
  </r>
  <r>
    <x v="6"/>
    <x v="0"/>
    <x v="0"/>
    <n v="146652"/>
    <n v="136572"/>
    <n v="136572"/>
    <n v="7036"/>
    <n v="12"/>
    <n v="19132"/>
    <n v="19.410460488914154"/>
    <n v="13.045850039549409"/>
  </r>
  <r>
    <x v="6"/>
    <x v="2"/>
    <x v="0"/>
    <n v="146176.24"/>
    <n v="139274.46000000002"/>
    <n v="146040"/>
    <n v="5284"/>
    <n v="16"/>
    <n v="17660"/>
    <n v="27.638152914458743"/>
    <n v="12.081306784194204"/>
  </r>
  <r>
    <x v="6"/>
    <x v="3"/>
    <x v="0"/>
    <n v="144000"/>
    <n v="133000"/>
    <n v="144500"/>
    <n v="4291"/>
    <n v="2"/>
    <n v="15513"/>
    <n v="33.675134001398277"/>
    <n v="10.772916666666667"/>
  </r>
  <r>
    <x v="7"/>
    <x v="3"/>
    <x v="0"/>
    <n v="143800"/>
    <n v="143800"/>
    <n v="143800"/>
    <n v="8430"/>
    <n v="2"/>
    <n v="16986"/>
    <n v="17.058125741399763"/>
    <n v="11.812239221140473"/>
  </r>
  <r>
    <x v="7"/>
    <x v="3"/>
    <x v="0"/>
    <n v="142200"/>
    <n v="142200"/>
    <n v="150200"/>
    <n v="8990"/>
    <n v="3"/>
    <n v="8543"/>
    <n v="16.707452725250278"/>
    <n v="6.0077355836849504"/>
  </r>
  <r>
    <x v="7"/>
    <x v="2"/>
    <x v="0"/>
    <n v="140118.93"/>
    <n v="140118.93"/>
    <n v="145710"/>
    <n v="3283"/>
    <n v="14"/>
    <n v="7885"/>
    <n v="44.383186110265001"/>
    <n v="5.6273624127732074"/>
  </r>
  <r>
    <x v="7"/>
    <x v="2"/>
    <x v="0"/>
    <n v="139944.54"/>
    <n v="136390.97"/>
    <n v="150400"/>
    <n v="6400"/>
    <n v="14"/>
    <n v="6246"/>
    <n v="23.5"/>
    <n v="4.4631966348955086"/>
  </r>
  <r>
    <x v="7"/>
    <x v="2"/>
    <x v="0"/>
    <n v="139387.85"/>
    <n v="139387.85"/>
    <n v="158010"/>
    <n v="6136"/>
    <n v="19"/>
    <n v="17053"/>
    <n v="25.751303780964797"/>
    <n v="12.234208361776151"/>
  </r>
  <r>
    <x v="7"/>
    <x v="2"/>
    <x v="0"/>
    <n v="138240.70000000001"/>
    <n v="124603.22"/>
    <n v="136636"/>
    <n v="5686"/>
    <n v="10"/>
    <n v="19228"/>
    <n v="24.030249736194161"/>
    <n v="13.909073087737548"/>
  </r>
  <r>
    <x v="7"/>
    <x v="2"/>
    <x v="0"/>
    <n v="137615.34999999998"/>
    <n v="135838.57999999999"/>
    <n v="150130"/>
    <n v="8250"/>
    <n v="14"/>
    <n v="3004"/>
    <n v="18.197575757575759"/>
    <n v="2.1828960214104027"/>
  </r>
  <r>
    <x v="7"/>
    <x v="3"/>
    <x v="0"/>
    <n v="137000"/>
    <n v="117050"/>
    <n v="133050"/>
    <n v="4685"/>
    <n v="3"/>
    <n v="17440"/>
    <n v="28.399146211312701"/>
    <n v="12.729927007299269"/>
  </r>
  <r>
    <x v="8"/>
    <x v="4"/>
    <x v="0"/>
    <n v="134200"/>
    <n v="134200"/>
    <n v="141900"/>
    <n v="4423"/>
    <n v="11"/>
    <n v="12450"/>
    <n v="32.082297083427541"/>
    <n v="9.2771982116244409"/>
  </r>
  <r>
    <x v="8"/>
    <x v="2"/>
    <x v="0"/>
    <n v="134136.43"/>
    <n v="134136.43"/>
    <n v="148400"/>
    <n v="5316"/>
    <n v="12"/>
    <n v="7941"/>
    <n v="27.915726109857037"/>
    <n v="5.9200919541395276"/>
  </r>
  <r>
    <x v="8"/>
    <x v="2"/>
    <x v="0"/>
    <n v="133980"/>
    <n v="133980"/>
    <n v="147540"/>
    <n v="6335"/>
    <n v="10"/>
    <n v="3938"/>
    <n v="23.289660615627465"/>
    <n v="2.9392446633825946"/>
  </r>
  <r>
    <x v="8"/>
    <x v="0"/>
    <x v="0"/>
    <n v="133790"/>
    <n v="59751"/>
    <n v="59751"/>
    <n v="7196"/>
    <n v="7"/>
    <n v="6507"/>
    <n v="8.3033629794330182"/>
    <n v="4.8635921967262128"/>
  </r>
  <r>
    <x v="8"/>
    <x v="2"/>
    <x v="0"/>
    <n v="132971.07"/>
    <n v="132971.07"/>
    <n v="139300"/>
    <n v="7341"/>
    <n v="9"/>
    <n v="16479"/>
    <n v="18.975616401035282"/>
    <n v="12.392921257232869"/>
  </r>
  <r>
    <x v="8"/>
    <x v="2"/>
    <x v="0"/>
    <n v="132713.42000000001"/>
    <n v="132713.42000000001"/>
    <n v="136600"/>
    <n v="6485"/>
    <n v="9"/>
    <n v="9989"/>
    <n v="21.063993831919817"/>
    <n v="7.5267444693987979"/>
  </r>
  <r>
    <x v="8"/>
    <x v="2"/>
    <x v="0"/>
    <n v="132408.62"/>
    <n v="127990.33"/>
    <n v="135038.5"/>
    <n v="6791"/>
    <n v="11"/>
    <n v="5029"/>
    <n v="19.884921219260786"/>
    <n v="3.7980910910483021"/>
  </r>
  <r>
    <x v="8"/>
    <x v="2"/>
    <x v="0"/>
    <n v="131982.5"/>
    <n v="130646.79000000001"/>
    <n v="139074"/>
    <n v="3600"/>
    <n v="14"/>
    <n v="6591"/>
    <n v="38.631666666666668"/>
    <n v="4.9938438808175327"/>
  </r>
  <r>
    <x v="8"/>
    <x v="2"/>
    <x v="0"/>
    <n v="131925.78"/>
    <n v="123282.93000000001"/>
    <n v="136660"/>
    <n v="6010"/>
    <n v="19"/>
    <n v="15592"/>
    <n v="22.738768718801996"/>
    <n v="11.818766582240409"/>
  </r>
  <r>
    <x v="9"/>
    <x v="2"/>
    <x v="0"/>
    <n v="131904.64000000001"/>
    <n v="131904.64000000001"/>
    <n v="141030"/>
    <n v="8022"/>
    <n v="7"/>
    <n v="7025"/>
    <n v="17.580403889304414"/>
    <n v="5.3258171964231122"/>
  </r>
  <r>
    <x v="9"/>
    <x v="2"/>
    <x v="0"/>
    <n v="131599.65"/>
    <n v="130704.65"/>
    <n v="141905"/>
    <n v="8904"/>
    <n v="13"/>
    <n v="11858"/>
    <n v="15.937219227313568"/>
    <n v="9.0106622623996344"/>
  </r>
  <r>
    <x v="9"/>
    <x v="1"/>
    <x v="0"/>
    <n v="131310.69"/>
    <n v="87232.58"/>
    <n v="99032.5"/>
    <n v="7563"/>
    <n v="8"/>
    <n v="1431"/>
    <n v="13.094340870025123"/>
    <n v="1.0897817991817726"/>
  </r>
  <r>
    <x v="9"/>
    <x v="2"/>
    <x v="0"/>
    <n v="130707.98999999999"/>
    <n v="130707.98999999999"/>
    <n v="144260"/>
    <n v="3443"/>
    <n v="20"/>
    <n v="18952"/>
    <n v="41.899506244554168"/>
    <n v="14.499496166990253"/>
  </r>
  <r>
    <x v="9"/>
    <x v="4"/>
    <x v="0"/>
    <n v="130220"/>
    <n v="91420"/>
    <n v="92420"/>
    <n v="5493"/>
    <n v="11"/>
    <n v="12363"/>
    <n v="16.825050063717459"/>
    <n v="9.4939333435724169"/>
  </r>
  <r>
    <x v="9"/>
    <x v="2"/>
    <x v="0"/>
    <n v="129997.86"/>
    <n v="129997.86"/>
    <n v="137020"/>
    <n v="5219"/>
    <n v="12"/>
    <n v="12612"/>
    <n v="26.254071661237784"/>
    <n v="9.7016981664159694"/>
  </r>
  <r>
    <x v="9"/>
    <x v="2"/>
    <x v="0"/>
    <n v="129946.07"/>
    <n v="129946.07"/>
    <n v="141330"/>
    <n v="3192"/>
    <n v="17"/>
    <n v="1842"/>
    <n v="44.276315789473685"/>
    <n v="1.4175111259617161"/>
  </r>
  <r>
    <x v="9"/>
    <x v="2"/>
    <x v="0"/>
    <n v="129627.84999999999"/>
    <n v="125745.72"/>
    <n v="141152"/>
    <n v="4835"/>
    <n v="18"/>
    <n v="3239"/>
    <n v="29.193795243019647"/>
    <n v="2.4986914463211418"/>
  </r>
  <r>
    <x v="9"/>
    <x v="2"/>
    <x v="0"/>
    <n v="129198.93"/>
    <n v="127842.70000000001"/>
    <n v="140331"/>
    <n v="6488"/>
    <n v="16"/>
    <n v="15935"/>
    <n v="21.62931565967941"/>
    <n v="12.333693475634821"/>
  </r>
  <r>
    <x v="10"/>
    <x v="2"/>
    <x v="0"/>
    <n v="128787.87"/>
    <n v="128787.87"/>
    <n v="143060"/>
    <n v="7480"/>
    <n v="11"/>
    <n v="11634"/>
    <n v="19.12566844919786"/>
    <n v="9.0334594399301729"/>
  </r>
  <r>
    <x v="10"/>
    <x v="2"/>
    <x v="0"/>
    <n v="128344.29000000001"/>
    <n v="128344.29000000001"/>
    <n v="139100"/>
    <n v="6670"/>
    <n v="13"/>
    <n v="10430"/>
    <n v="20.854572713643179"/>
    <n v="8.1265789074060084"/>
  </r>
  <r>
    <x v="10"/>
    <x v="2"/>
    <x v="0"/>
    <n v="128193.92"/>
    <n v="124547.92"/>
    <n v="133694"/>
    <n v="5680"/>
    <n v="15"/>
    <n v="19089"/>
    <n v="23.537676056338029"/>
    <n v="14.890721806463208"/>
  </r>
  <r>
    <x v="10"/>
    <x v="2"/>
    <x v="0"/>
    <n v="128074.14"/>
    <n v="128074.14"/>
    <n v="131540"/>
    <n v="5914"/>
    <n v="10"/>
    <n v="19546"/>
    <n v="22.242137301318905"/>
    <n v="15.261472768819687"/>
  </r>
  <r>
    <x v="10"/>
    <x v="2"/>
    <x v="0"/>
    <n v="127894.27"/>
    <n v="127894.27"/>
    <n v="140670"/>
    <n v="8638"/>
    <n v="14"/>
    <n v="26"/>
    <n v="16.285019680481593"/>
    <n v="2.0329292313095809E-2"/>
  </r>
  <r>
    <x v="10"/>
    <x v="4"/>
    <x v="0"/>
    <n v="127300"/>
    <n v="127300"/>
    <n v="127800"/>
    <n v="6330"/>
    <n v="7"/>
    <n v="1287"/>
    <n v="20.189573459715639"/>
    <n v="1.0109976433621368"/>
  </r>
  <r>
    <x v="10"/>
    <x v="3"/>
    <x v="0"/>
    <n v="127000"/>
    <n v="123600"/>
    <n v="123600"/>
    <n v="3941"/>
    <n v="2"/>
    <n v="5744"/>
    <n v="31.362598325298148"/>
    <n v="4.5228346456692918"/>
  </r>
  <r>
    <x v="10"/>
    <x v="2"/>
    <x v="0"/>
    <n v="126676.08"/>
    <n v="119305.22"/>
    <n v="128657"/>
    <n v="7385"/>
    <n v="14"/>
    <n v="9759"/>
    <n v="17.421394719025052"/>
    <n v="7.703901162713592"/>
  </r>
  <r>
    <x v="11"/>
    <x v="2"/>
    <x v="0"/>
    <n v="126455.25"/>
    <n v="126455.25"/>
    <n v="136680"/>
    <n v="6567"/>
    <n v="15"/>
    <n v="17446"/>
    <n v="20.813156692553676"/>
    <n v="13.796184816367846"/>
  </r>
  <r>
    <x v="11"/>
    <x v="2"/>
    <x v="0"/>
    <n v="125676.16"/>
    <n v="120327.95"/>
    <n v="129370"/>
    <n v="7515"/>
    <n v="13"/>
    <n v="19587"/>
    <n v="17.214903526280771"/>
    <n v="15.585294776670452"/>
  </r>
  <r>
    <x v="11"/>
    <x v="2"/>
    <x v="0"/>
    <n v="125215"/>
    <n v="125215"/>
    <n v="135280"/>
    <n v="8572"/>
    <n v="16"/>
    <n v="3951"/>
    <n v="15.781614559029398"/>
    <n v="3.15537275885477"/>
  </r>
  <r>
    <x v="11"/>
    <x v="2"/>
    <x v="0"/>
    <n v="124752.51"/>
    <n v="121190.01"/>
    <n v="134290"/>
    <n v="5327"/>
    <n v="20"/>
    <n v="510"/>
    <n v="25.209311056880043"/>
    <n v="0.40880940992690251"/>
  </r>
  <r>
    <x v="11"/>
    <x v="4"/>
    <x v="0"/>
    <n v="124440"/>
    <n v="124440"/>
    <n v="129940"/>
    <n v="4473"/>
    <n v="12"/>
    <n v="11717"/>
    <n v="29.0498546836575"/>
    <n v="9.4157827065252331"/>
  </r>
  <r>
    <x v="11"/>
    <x v="2"/>
    <x v="0"/>
    <n v="122822.5"/>
    <n v="122822.5"/>
    <n v="128830"/>
    <n v="6059"/>
    <n v="8"/>
    <n v="2406"/>
    <n v="21.262584584915004"/>
    <n v="1.9589244641657677"/>
  </r>
  <r>
    <x v="11"/>
    <x v="2"/>
    <x v="0"/>
    <n v="121284.27"/>
    <n v="121284.27"/>
    <n v="133690"/>
    <n v="4888"/>
    <n v="17"/>
    <n v="3565"/>
    <n v="27.350654664484452"/>
    <n v="2.9393754029273538"/>
  </r>
  <r>
    <x v="11"/>
    <x v="0"/>
    <x v="0"/>
    <n v="121271.36"/>
    <n v="102936.36"/>
    <n v="109335"/>
    <n v="8647"/>
    <n v="9"/>
    <n v="10477"/>
    <n v="12.644269688909448"/>
    <n v="8.6393027999356153"/>
  </r>
  <r>
    <x v="11"/>
    <x v="2"/>
    <x v="0"/>
    <n v="121120.31999999999"/>
    <n v="101312.31999999999"/>
    <n v="109122"/>
    <n v="7603"/>
    <n v="11"/>
    <n v="8426"/>
    <n v="14.352492437195844"/>
    <n v="6.956718740505309"/>
  </r>
  <r>
    <x v="12"/>
    <x v="2"/>
    <x v="0"/>
    <n v="120852.15"/>
    <n v="116858.15"/>
    <n v="125216"/>
    <n v="6638"/>
    <n v="12"/>
    <n v="16530"/>
    <n v="18.863513106357338"/>
    <n v="13.67787002548155"/>
  </r>
  <r>
    <x v="12"/>
    <x v="3"/>
    <x v="0"/>
    <n v="119000"/>
    <n v="112200"/>
    <n v="119700"/>
    <n v="5759"/>
    <n v="2"/>
    <n v="12008"/>
    <n v="20.784858482375412"/>
    <n v="10.090756302521008"/>
  </r>
  <r>
    <x v="12"/>
    <x v="3"/>
    <x v="0"/>
    <n v="118800"/>
    <n v="110000"/>
    <n v="122000"/>
    <n v="6710"/>
    <n v="3"/>
    <n v="1242"/>
    <n v="18.181818181818183"/>
    <n v="1.0454545454545454"/>
  </r>
  <r>
    <x v="12"/>
    <x v="2"/>
    <x v="0"/>
    <n v="118674.63"/>
    <n v="117871.96"/>
    <n v="127221"/>
    <n v="5584"/>
    <n v="12"/>
    <n v="1348"/>
    <n v="22.783130372492838"/>
    <n v="1.1358788310526013"/>
  </r>
  <r>
    <x v="12"/>
    <x v="1"/>
    <x v="0"/>
    <n v="118621.56"/>
    <n v="98268.37"/>
    <n v="110730"/>
    <n v="7207"/>
    <n v="9"/>
    <n v="1592"/>
    <n v="15.36422922159012"/>
    <n v="1.3420831761106498"/>
  </r>
  <r>
    <x v="12"/>
    <x v="2"/>
    <x v="0"/>
    <n v="117686.08"/>
    <n v="114381.08"/>
    <n v="122205"/>
    <n v="6180"/>
    <n v="13"/>
    <n v="2451"/>
    <n v="19.774271844660195"/>
    <n v="2.08265922358872"/>
  </r>
  <r>
    <x v="12"/>
    <x v="4"/>
    <x v="0"/>
    <n v="117404"/>
    <n v="117404"/>
    <n v="124502"/>
    <n v="8017"/>
    <n v="10"/>
    <n v="11486"/>
    <n v="15.529749282774105"/>
    <n v="9.7833123232598549"/>
  </r>
  <r>
    <x v="12"/>
    <x v="2"/>
    <x v="0"/>
    <n v="117042.84"/>
    <n v="106141.24"/>
    <n v="114290.2"/>
    <n v="4749"/>
    <n v="15"/>
    <n v="6404"/>
    <n v="24.066161297115183"/>
    <n v="5.4715008624192647"/>
  </r>
  <r>
    <x v="12"/>
    <x v="4"/>
    <x v="0"/>
    <n v="116420"/>
    <n v="116420"/>
    <n v="118420"/>
    <n v="4434"/>
    <n v="12"/>
    <n v="17680"/>
    <n v="26.70726206585476"/>
    <n v="15.186394090362482"/>
  </r>
  <r>
    <x v="12"/>
    <x v="2"/>
    <x v="0"/>
    <n v="115807.86"/>
    <n v="98689.12"/>
    <n v="104187"/>
    <n v="7586"/>
    <n v="8"/>
    <n v="16497"/>
    <n v="13.734115475876616"/>
    <n v="14.245147091052369"/>
  </r>
  <r>
    <x v="13"/>
    <x v="2"/>
    <x v="0"/>
    <n v="115801.42000000001"/>
    <n v="115801.42000000001"/>
    <n v="130200"/>
    <n v="3183"/>
    <n v="18"/>
    <n v="19682"/>
    <n v="40.904806786050898"/>
    <n v="16.996337350612798"/>
  </r>
  <r>
    <x v="13"/>
    <x v="2"/>
    <x v="0"/>
    <n v="115394.28"/>
    <n v="115394.28"/>
    <n v="128090"/>
    <n v="6878"/>
    <n v="13"/>
    <n v="6760"/>
    <n v="18.623146263448678"/>
    <n v="5.858175985846092"/>
  </r>
  <r>
    <x v="13"/>
    <x v="4"/>
    <x v="0"/>
    <n v="115380"/>
    <n v="115380"/>
    <n v="117380"/>
    <n v="3437"/>
    <n v="9"/>
    <n v="5296"/>
    <n v="34.151876636601685"/>
    <n v="4.5900502686774143"/>
  </r>
  <r>
    <x v="13"/>
    <x v="2"/>
    <x v="0"/>
    <n v="114744.49"/>
    <n v="114744.49"/>
    <n v="118880"/>
    <n v="3274"/>
    <n v="11"/>
    <n v="15092"/>
    <n v="36.310323762981064"/>
    <n v="13.152701275677812"/>
  </r>
  <r>
    <x v="13"/>
    <x v="2"/>
    <x v="0"/>
    <n v="114648.92"/>
    <n v="111557.92"/>
    <n v="118269"/>
    <n v="8876"/>
    <n v="11"/>
    <n v="13222"/>
    <n v="13.324583145561064"/>
    <n v="11.532598824306413"/>
  </r>
  <r>
    <x v="13"/>
    <x v="2"/>
    <x v="0"/>
    <n v="114582.16"/>
    <n v="114582.16"/>
    <n v="125600"/>
    <n v="8181"/>
    <n v="12"/>
    <n v="14745"/>
    <n v="15.352646375748686"/>
    <n v="12.86849540975663"/>
  </r>
  <r>
    <x v="13"/>
    <x v="3"/>
    <x v="0"/>
    <n v="114500"/>
    <n v="114500"/>
    <n v="119500"/>
    <n v="8172"/>
    <n v="2"/>
    <n v="12625"/>
    <n v="14.623103279490945"/>
    <n v="11.026200873362445"/>
  </r>
  <r>
    <x v="13"/>
    <x v="2"/>
    <x v="0"/>
    <n v="114483.57"/>
    <n v="112690.57"/>
    <n v="126937"/>
    <n v="3472"/>
    <n v="14"/>
    <n v="13599"/>
    <n v="36.560195852534562"/>
    <n v="11.878560390805422"/>
  </r>
  <r>
    <x v="13"/>
    <x v="2"/>
    <x v="0"/>
    <n v="114117.86"/>
    <n v="114117.86"/>
    <n v="122130"/>
    <n v="7969"/>
    <n v="10"/>
    <n v="15407"/>
    <n v="15.325636842765718"/>
    <n v="13.500954188941153"/>
  </r>
  <r>
    <x v="14"/>
    <x v="2"/>
    <x v="0"/>
    <n v="113458.22"/>
    <n v="111760.22"/>
    <n v="125002"/>
    <n v="8821"/>
    <n v="14"/>
    <n v="7487"/>
    <n v="14.170955673959869"/>
    <n v="6.5989048655972216"/>
  </r>
  <r>
    <x v="14"/>
    <x v="2"/>
    <x v="0"/>
    <n v="112296.59"/>
    <n v="91406.610000000015"/>
    <n v="100230"/>
    <n v="8614"/>
    <n v="14"/>
    <n v="10082"/>
    <n v="11.63570931042489"/>
    <n v="8.9780108193846306"/>
  </r>
  <r>
    <x v="14"/>
    <x v="0"/>
    <x v="0"/>
    <n v="111850"/>
    <n v="106030"/>
    <n v="106030"/>
    <n v="5940"/>
    <n v="5"/>
    <n v="2146"/>
    <n v="17.850168350168349"/>
    <n v="1.9186410371032632"/>
  </r>
  <r>
    <x v="14"/>
    <x v="4"/>
    <x v="0"/>
    <n v="111800"/>
    <n v="111800"/>
    <n v="113300"/>
    <n v="5556"/>
    <n v="11"/>
    <n v="3402"/>
    <n v="20.392368610511159"/>
    <n v="3.0429338103756707"/>
  </r>
  <r>
    <x v="14"/>
    <x v="4"/>
    <x v="0"/>
    <n v="111720"/>
    <n v="111720"/>
    <n v="115720"/>
    <n v="3033"/>
    <n v="7"/>
    <n v="17446"/>
    <n v="38.153643257500825"/>
    <n v="15.615825277479411"/>
  </r>
  <r>
    <x v="14"/>
    <x v="2"/>
    <x v="0"/>
    <n v="111636.77"/>
    <n v="91656.77"/>
    <n v="98530"/>
    <n v="7278"/>
    <n v="13"/>
    <n v="15401"/>
    <n v="13.538059906567739"/>
    <n v="13.795633822082095"/>
  </r>
  <r>
    <x v="14"/>
    <x v="2"/>
    <x v="0"/>
    <n v="111470.54"/>
    <n v="102559.83999999998"/>
    <n v="112030"/>
    <n v="5581"/>
    <n v="20"/>
    <n v="795"/>
    <n v="20.073463537000539"/>
    <n v="0.71319292074838792"/>
  </r>
  <r>
    <x v="14"/>
    <x v="0"/>
    <x v="0"/>
    <n v="111400"/>
    <n v="100260"/>
    <n v="100260"/>
    <n v="4497"/>
    <n v="4"/>
    <n v="60"/>
    <n v="22.294863242161441"/>
    <n v="5.385996409335727E-2"/>
  </r>
  <r>
    <x v="14"/>
    <x v="2"/>
    <x v="0"/>
    <n v="111038.57"/>
    <n v="111038.57"/>
    <n v="118200"/>
    <n v="4733"/>
    <n v="14"/>
    <n v="16473"/>
    <n v="24.973589689414748"/>
    <n v="14.835385578182429"/>
  </r>
  <r>
    <x v="14"/>
    <x v="2"/>
    <x v="0"/>
    <n v="110572.85"/>
    <n v="108358.56"/>
    <n v="117080"/>
    <n v="8790"/>
    <n v="11"/>
    <n v="13822"/>
    <n v="13.319681456200227"/>
    <n v="12.50035610007339"/>
  </r>
  <r>
    <x v="15"/>
    <x v="0"/>
    <x v="0"/>
    <n v="110565"/>
    <n v="57388.5"/>
    <n v="57388.5"/>
    <n v="6241"/>
    <n v="4"/>
    <n v="10539"/>
    <n v="9.1954013779842967"/>
    <n v="9.5319495319495324"/>
  </r>
  <r>
    <x v="15"/>
    <x v="2"/>
    <x v="0"/>
    <n v="109851.07999999999"/>
    <n v="109851.07999999999"/>
    <n v="122490"/>
    <n v="3869"/>
    <n v="11"/>
    <n v="393"/>
    <n v="31.659343499612302"/>
    <n v="0.35775706529239404"/>
  </r>
  <r>
    <x v="15"/>
    <x v="0"/>
    <x v="0"/>
    <n v="109690"/>
    <n v="47327"/>
    <n v="47327"/>
    <n v="5656"/>
    <n v="5"/>
    <n v="2627"/>
    <n v="8.3675742574257423"/>
    <n v="2.3949311696599507"/>
  </r>
  <r>
    <x v="15"/>
    <x v="2"/>
    <x v="0"/>
    <n v="108699.73999999999"/>
    <n v="108699.73999999999"/>
    <n v="122540"/>
    <n v="3999"/>
    <n v="16"/>
    <n v="17435"/>
    <n v="30.642660665166293"/>
    <n v="16.039596782844193"/>
  </r>
  <r>
    <x v="15"/>
    <x v="2"/>
    <x v="0"/>
    <n v="108140.7"/>
    <n v="108140.7"/>
    <n v="116380"/>
    <n v="5817"/>
    <n v="13"/>
    <n v="15811"/>
    <n v="20.006876396768092"/>
    <n v="14.620767204207111"/>
  </r>
  <r>
    <x v="15"/>
    <x v="2"/>
    <x v="0"/>
    <n v="107574.33"/>
    <n v="105301.12"/>
    <n v="116444"/>
    <n v="5151"/>
    <n v="10"/>
    <n v="19544"/>
    <n v="22.606095903708017"/>
    <n v="18.167903067581271"/>
  </r>
  <r>
    <x v="15"/>
    <x v="2"/>
    <x v="0"/>
    <n v="107304.28"/>
    <n v="104162.28"/>
    <n v="113898"/>
    <n v="4284"/>
    <n v="13"/>
    <n v="2611"/>
    <n v="26.586834733893557"/>
    <n v="2.4332673403148504"/>
  </r>
  <r>
    <x v="15"/>
    <x v="2"/>
    <x v="0"/>
    <n v="106767.14"/>
    <n v="104426.14"/>
    <n v="114429"/>
    <n v="8681"/>
    <n v="9"/>
    <n v="5330"/>
    <n v="13.181545904849672"/>
    <n v="4.9921726853412016"/>
  </r>
  <r>
    <x v="15"/>
    <x v="2"/>
    <x v="0"/>
    <n v="106536.04"/>
    <n v="101964.63999999998"/>
    <n v="112070"/>
    <n v="5928"/>
    <n v="11"/>
    <n v="11894"/>
    <n v="18.905195681511472"/>
    <n v="11.1642970773083"/>
  </r>
  <r>
    <x v="15"/>
    <x v="2"/>
    <x v="0"/>
    <n v="105904.65"/>
    <n v="99350.14"/>
    <n v="108438"/>
    <n v="8038"/>
    <n v="13"/>
    <n v="3232"/>
    <n v="13.490669320726548"/>
    <n v="3.0518017858517075"/>
  </r>
  <r>
    <x v="16"/>
    <x v="2"/>
    <x v="0"/>
    <n v="105066.46"/>
    <n v="105066.46"/>
    <n v="118330"/>
    <n v="8317"/>
    <n v="12"/>
    <n v="19551"/>
    <n v="14.227485872309726"/>
    <n v="18.608221881654714"/>
  </r>
  <r>
    <x v="16"/>
    <x v="1"/>
    <x v="0"/>
    <n v="104910.67"/>
    <n v="70390.62"/>
    <n v="78837.5"/>
    <n v="4009"/>
    <n v="4"/>
    <n v="1924"/>
    <n v="19.665128460962833"/>
    <n v="1.8339411996892214"/>
  </r>
  <r>
    <x v="16"/>
    <x v="0"/>
    <x v="0"/>
    <n v="104106"/>
    <n v="92095.1"/>
    <n v="92095.1"/>
    <n v="3667"/>
    <n v="9"/>
    <n v="11531"/>
    <n v="25.114562312517045"/>
    <n v="11.076210785161278"/>
  </r>
  <r>
    <x v="16"/>
    <x v="3"/>
    <x v="0"/>
    <n v="104000"/>
    <n v="104000"/>
    <n v="104000"/>
    <n v="6572"/>
    <n v="1"/>
    <n v="3986"/>
    <n v="15.824710894704808"/>
    <n v="3.8326923076923078"/>
  </r>
  <r>
    <x v="16"/>
    <x v="0"/>
    <x v="0"/>
    <n v="103800"/>
    <n v="94860"/>
    <n v="94860"/>
    <n v="5068"/>
    <n v="2"/>
    <n v="5775"/>
    <n v="18.71744277821626"/>
    <n v="5.5635838150289016"/>
  </r>
  <r>
    <x v="16"/>
    <x v="2"/>
    <x v="0"/>
    <n v="103646.82"/>
    <n v="103646.82"/>
    <n v="117820"/>
    <n v="5930"/>
    <n v="9"/>
    <n v="4680"/>
    <n v="19.868465430016862"/>
    <n v="4.5153339002585895"/>
  </r>
  <r>
    <x v="16"/>
    <x v="3"/>
    <x v="0"/>
    <n v="102100"/>
    <n v="92140"/>
    <n v="99640"/>
    <n v="3489"/>
    <n v="3"/>
    <n v="9028"/>
    <n v="28.558326167956434"/>
    <n v="8.8423114593535743"/>
  </r>
  <r>
    <x v="16"/>
    <x v="3"/>
    <x v="0"/>
    <n v="102000"/>
    <n v="91800"/>
    <n v="99300"/>
    <n v="8763"/>
    <n v="1"/>
    <n v="16804"/>
    <n v="11.331735706949674"/>
    <n v="16.47450980392157"/>
  </r>
  <r>
    <x v="16"/>
    <x v="2"/>
    <x v="0"/>
    <n v="101634.29999999999"/>
    <n v="88713.59"/>
    <n v="96850"/>
    <n v="7004"/>
    <n v="13"/>
    <n v="3305"/>
    <n v="13.827812678469446"/>
    <n v="3.251854934800555"/>
  </r>
  <r>
    <x v="17"/>
    <x v="2"/>
    <x v="0"/>
    <n v="101299.99"/>
    <n v="101299.99"/>
    <n v="113100"/>
    <n v="5055"/>
    <n v="16"/>
    <n v="4412"/>
    <n v="22.373887240356083"/>
    <n v="4.3553804891787253"/>
  </r>
  <r>
    <x v="17"/>
    <x v="2"/>
    <x v="0"/>
    <n v="101067.49"/>
    <n v="101067.49"/>
    <n v="106190"/>
    <n v="5919"/>
    <n v="10"/>
    <n v="7277"/>
    <n v="17.940530495016048"/>
    <n v="7.2001392336942374"/>
  </r>
  <r>
    <x v="17"/>
    <x v="2"/>
    <x v="0"/>
    <n v="101048.98"/>
    <n v="98308.98"/>
    <n v="110400"/>
    <n v="3026"/>
    <n v="13"/>
    <n v="6514"/>
    <n v="36.483807005948449"/>
    <n v="6.4463787759163917"/>
  </r>
  <r>
    <x v="17"/>
    <x v="2"/>
    <x v="0"/>
    <n v="100358.76"/>
    <n v="100358.76"/>
    <n v="109460"/>
    <n v="5674"/>
    <n v="11"/>
    <n v="10960"/>
    <n v="19.29150511103278"/>
    <n v="10.920820464501555"/>
  </r>
  <r>
    <x v="17"/>
    <x v="3"/>
    <x v="0"/>
    <n v="100000"/>
    <n v="100000"/>
    <n v="112000"/>
    <n v="4032"/>
    <n v="2"/>
    <n v="11473"/>
    <n v="27.777777777777779"/>
    <n v="11.472999999999999"/>
  </r>
  <r>
    <x v="17"/>
    <x v="2"/>
    <x v="0"/>
    <n v="99288.93"/>
    <n v="91143.069999999992"/>
    <n v="95867"/>
    <n v="4665"/>
    <n v="10"/>
    <n v="3367"/>
    <n v="20.550267952840301"/>
    <n v="3.3911131885498214"/>
  </r>
  <r>
    <x v="17"/>
    <x v="3"/>
    <x v="0"/>
    <n v="99000"/>
    <n v="89100"/>
    <n v="96600"/>
    <n v="8618"/>
    <n v="1"/>
    <n v="5697"/>
    <n v="11.209097238338362"/>
    <n v="5.7545454545454549"/>
  </r>
  <r>
    <x v="17"/>
    <x v="2"/>
    <x v="0"/>
    <n v="98739.64"/>
    <n v="97400.36"/>
    <n v="102780"/>
    <n v="8482"/>
    <n v="15"/>
    <n v="6316"/>
    <n v="12.117425135581231"/>
    <n v="6.3966204454462261"/>
  </r>
  <r>
    <x v="17"/>
    <x v="2"/>
    <x v="0"/>
    <n v="98151.78"/>
    <n v="98151.78"/>
    <n v="109930"/>
    <n v="5226"/>
    <n v="12"/>
    <n v="9321"/>
    <n v="21.035208572522006"/>
    <n v="9.4965165175812398"/>
  </r>
  <r>
    <x v="17"/>
    <x v="2"/>
    <x v="0"/>
    <n v="97394.040000000008"/>
    <n v="80414.040000000008"/>
    <n v="89840"/>
    <n v="8774"/>
    <n v="15"/>
    <n v="1846"/>
    <n v="10.239343514930477"/>
    <n v="1.8953931883306205"/>
  </r>
  <r>
    <x v="18"/>
    <x v="0"/>
    <x v="0"/>
    <n v="97368"/>
    <n v="97368"/>
    <n v="97368"/>
    <n v="4770"/>
    <n v="7"/>
    <n v="16831"/>
    <n v="20.412578616352203"/>
    <n v="17.285966642017911"/>
  </r>
  <r>
    <x v="18"/>
    <x v="2"/>
    <x v="0"/>
    <n v="97293.439999999988"/>
    <n v="97293.439999999988"/>
    <n v="113250"/>
    <n v="5139"/>
    <n v="14"/>
    <n v="13178"/>
    <n v="22.037361354349095"/>
    <n v="13.544592523401375"/>
  </r>
  <r>
    <x v="18"/>
    <x v="2"/>
    <x v="0"/>
    <n v="96492.51"/>
    <n v="96492.51"/>
    <n v="110580"/>
    <n v="8220"/>
    <n v="15"/>
    <n v="3336"/>
    <n v="13.452554744525548"/>
    <n v="3.4572631595965326"/>
  </r>
  <r>
    <x v="18"/>
    <x v="2"/>
    <x v="0"/>
    <n v="96471.069999999992"/>
    <n v="96024.65"/>
    <n v="108350"/>
    <n v="7666"/>
    <n v="17"/>
    <n v="1192"/>
    <n v="14.133837725019568"/>
    <n v="1.2356035856138012"/>
  </r>
  <r>
    <x v="18"/>
    <x v="1"/>
    <x v="0"/>
    <n v="95338.97"/>
    <n v="78220.350000000006"/>
    <n v="104300"/>
    <n v="8497"/>
    <n v="9"/>
    <n v="15264"/>
    <n v="12.274920560197717"/>
    <n v="16.010242191624265"/>
  </r>
  <r>
    <x v="18"/>
    <x v="0"/>
    <x v="0"/>
    <n v="95268"/>
    <n v="84908"/>
    <n v="87908"/>
    <n v="4246"/>
    <n v="5"/>
    <n v="796"/>
    <n v="20.703721149317005"/>
    <n v="0.8355376411806692"/>
  </r>
  <r>
    <x v="18"/>
    <x v="2"/>
    <x v="0"/>
    <n v="93693.209999999992"/>
    <n v="86053.040000000008"/>
    <n v="94585"/>
    <n v="5933"/>
    <n v="15"/>
    <n v="17222"/>
    <n v="15.942187763357492"/>
    <n v="18.381267970218975"/>
  </r>
  <r>
    <x v="18"/>
    <x v="4"/>
    <x v="0"/>
    <n v="93460"/>
    <n v="93460"/>
    <n v="93460"/>
    <n v="4378"/>
    <n v="6"/>
    <n v="18682"/>
    <n v="21.347647327546824"/>
    <n v="19.989300235394822"/>
  </r>
  <r>
    <x v="19"/>
    <x v="2"/>
    <x v="0"/>
    <n v="93354.3"/>
    <n v="93354.3"/>
    <n v="102290"/>
    <n v="3877"/>
    <n v="12"/>
    <n v="613"/>
    <n v="26.383801908692288"/>
    <n v="0.65663820520318827"/>
  </r>
  <r>
    <x v="19"/>
    <x v="0"/>
    <x v="0"/>
    <n v="92365"/>
    <n v="89642"/>
    <n v="89642"/>
    <n v="7187"/>
    <n v="8"/>
    <n v="9761"/>
    <n v="12.472798107694448"/>
    <n v="10.567855789530666"/>
  </r>
  <r>
    <x v="19"/>
    <x v="0"/>
    <x v="0"/>
    <n v="92033"/>
    <n v="85730.5"/>
    <n v="91730.5"/>
    <n v="4179"/>
    <n v="4"/>
    <n v="11902"/>
    <n v="21.950346972960038"/>
    <n v="12.932317755587668"/>
  </r>
  <r>
    <x v="19"/>
    <x v="3"/>
    <x v="0"/>
    <n v="92000"/>
    <n v="92000"/>
    <n v="92000"/>
    <n v="5896"/>
    <n v="2"/>
    <n v="1596"/>
    <n v="15.603799185888738"/>
    <n v="1.7347826086956522"/>
  </r>
  <r>
    <x v="19"/>
    <x v="4"/>
    <x v="0"/>
    <n v="91264"/>
    <n v="91264"/>
    <n v="92764"/>
    <n v="6319"/>
    <n v="6"/>
    <n v="3370"/>
    <n v="14.680170913119165"/>
    <n v="3.6925841514726505"/>
  </r>
  <r>
    <x v="19"/>
    <x v="3"/>
    <x v="0"/>
    <n v="91000"/>
    <n v="77350"/>
    <n v="85350"/>
    <n v="8520"/>
    <n v="3"/>
    <n v="1303"/>
    <n v="10.017605633802816"/>
    <n v="1.4318681318681319"/>
  </r>
  <r>
    <x v="19"/>
    <x v="0"/>
    <x v="0"/>
    <n v="90165"/>
    <n v="69885"/>
    <n v="69885"/>
    <n v="4180"/>
    <n v="7"/>
    <n v="2595"/>
    <n v="16.7188995215311"/>
    <n v="2.8780568956912327"/>
  </r>
  <r>
    <x v="19"/>
    <x v="4"/>
    <x v="0"/>
    <n v="90120"/>
    <n v="90120"/>
    <n v="92620"/>
    <n v="7301"/>
    <n v="10"/>
    <n v="18593"/>
    <n v="12.685933433776196"/>
    <n v="20.631380381713271"/>
  </r>
  <r>
    <x v="19"/>
    <x v="2"/>
    <x v="0"/>
    <n v="89827.51"/>
    <n v="79568.59"/>
    <n v="85770"/>
    <n v="5495"/>
    <n v="12"/>
    <n v="768"/>
    <n v="15.608735213830755"/>
    <n v="0.8549719345443284"/>
  </r>
  <r>
    <x v="20"/>
    <x v="2"/>
    <x v="0"/>
    <n v="89663.209999999992"/>
    <n v="89663.209999999992"/>
    <n v="101170"/>
    <n v="7149"/>
    <n v="12"/>
    <n v="1700"/>
    <n v="14.15162959854525"/>
    <n v="1.8959838711997932"/>
  </r>
  <r>
    <x v="20"/>
    <x v="1"/>
    <x v="0"/>
    <n v="89614.290000000008"/>
    <n v="82917.860000000015"/>
    <n v="91200"/>
    <n v="4907"/>
    <n v="5"/>
    <n v="8539"/>
    <n v="18.585693906663948"/>
    <n v="9.5286142422151645"/>
  </r>
  <r>
    <x v="20"/>
    <x v="0"/>
    <x v="0"/>
    <n v="89598"/>
    <n v="-141962"/>
    <n v="-141962"/>
    <n v="4438"/>
    <n v="5"/>
    <n v="14053"/>
    <n v="-31.987832356917529"/>
    <n v="15.684501886202817"/>
  </r>
  <r>
    <x v="20"/>
    <x v="3"/>
    <x v="0"/>
    <n v="89500"/>
    <n v="80550"/>
    <n v="80550"/>
    <n v="6700"/>
    <n v="1"/>
    <n v="11391"/>
    <n v="12.022388059701493"/>
    <n v="12.727374301675978"/>
  </r>
  <r>
    <x v="20"/>
    <x v="3"/>
    <x v="0"/>
    <n v="89000"/>
    <n v="89000"/>
    <n v="96500"/>
    <n v="6946"/>
    <n v="1"/>
    <n v="1520"/>
    <n v="13.892887993089548"/>
    <n v="1.707865168539326"/>
  </r>
  <r>
    <x v="20"/>
    <x v="2"/>
    <x v="0"/>
    <n v="88108.54"/>
    <n v="87013.54"/>
    <n v="95465"/>
    <n v="6226"/>
    <n v="13"/>
    <n v="6853"/>
    <n v="15.333279794410537"/>
    <n v="7.777906659218278"/>
  </r>
  <r>
    <x v="20"/>
    <x v="3"/>
    <x v="0"/>
    <n v="88000"/>
    <n v="74800"/>
    <n v="78800"/>
    <n v="7970"/>
    <n v="2"/>
    <n v="386"/>
    <n v="9.887076537013801"/>
    <n v="0.4386363636363636"/>
  </r>
  <r>
    <x v="20"/>
    <x v="3"/>
    <x v="0"/>
    <n v="87500"/>
    <n v="84750"/>
    <n v="84750"/>
    <n v="3986"/>
    <n v="2"/>
    <n v="1527"/>
    <n v="21.261916708479678"/>
    <n v="1.7451428571428573"/>
  </r>
  <r>
    <x v="20"/>
    <x v="0"/>
    <x v="0"/>
    <n v="87245"/>
    <n v="58395.75"/>
    <n v="58395.75"/>
    <n v="6963"/>
    <n v="3"/>
    <n v="10658"/>
    <n v="8.3865790607496766"/>
    <n v="12.216172846581467"/>
  </r>
  <r>
    <x v="20"/>
    <x v="2"/>
    <x v="0"/>
    <n v="86957.99"/>
    <n v="86957.99"/>
    <n v="91520"/>
    <n v="6558"/>
    <n v="10"/>
    <n v="17107"/>
    <n v="13.955474229948155"/>
    <n v="19.672717826159506"/>
  </r>
  <r>
    <x v="21"/>
    <x v="2"/>
    <x v="0"/>
    <n v="86851.520000000004"/>
    <n v="79210.820000000007"/>
    <n v="85650"/>
    <n v="6079"/>
    <n v="9"/>
    <n v="18473"/>
    <n v="14.089488402697812"/>
    <n v="21.269633507853403"/>
  </r>
  <r>
    <x v="21"/>
    <x v="1"/>
    <x v="0"/>
    <n v="86846.41"/>
    <n v="59749.979999999996"/>
    <n v="66920"/>
    <n v="5806"/>
    <n v="5"/>
    <n v="7929"/>
    <n v="11.526007578367206"/>
    <n v="9.1299110694385632"/>
  </r>
  <r>
    <x v="21"/>
    <x v="2"/>
    <x v="0"/>
    <n v="86834.98"/>
    <n v="82861.76999999999"/>
    <n v="87890"/>
    <n v="6126"/>
    <n v="12"/>
    <n v="4415"/>
    <n v="14.347045380346065"/>
    <n v="5.0843565576913825"/>
  </r>
  <r>
    <x v="21"/>
    <x v="2"/>
    <x v="0"/>
    <n v="86636.19"/>
    <n v="83263.319999999992"/>
    <n v="95040"/>
    <n v="6200"/>
    <n v="11"/>
    <n v="16384"/>
    <n v="15.329032258064515"/>
    <n v="18.911265603900631"/>
  </r>
  <r>
    <x v="21"/>
    <x v="4"/>
    <x v="0"/>
    <n v="86420"/>
    <n v="86420"/>
    <n v="89920"/>
    <n v="7605"/>
    <n v="8"/>
    <n v="14836"/>
    <n v="11.823800131492439"/>
    <n v="17.167322379078918"/>
  </r>
  <r>
    <x v="21"/>
    <x v="4"/>
    <x v="0"/>
    <n v="85480"/>
    <n v="85480"/>
    <n v="88980"/>
    <n v="6925"/>
    <n v="10"/>
    <n v="1431"/>
    <n v="12.849097472924187"/>
    <n v="1.6740758072063642"/>
  </r>
  <r>
    <x v="21"/>
    <x v="2"/>
    <x v="0"/>
    <n v="85416.790000000008"/>
    <n v="82872.790000000008"/>
    <n v="91396"/>
    <n v="3163"/>
    <n v="10"/>
    <n v="3312"/>
    <n v="28.89535251343661"/>
    <n v="3.8774578159633486"/>
  </r>
  <r>
    <x v="21"/>
    <x v="2"/>
    <x v="0"/>
    <n v="84917.069999999992"/>
    <n v="84917.069999999992"/>
    <n v="92420"/>
    <n v="7616"/>
    <n v="11"/>
    <n v="15985"/>
    <n v="12.134978991596638"/>
    <n v="18.824248175307982"/>
  </r>
  <r>
    <x v="21"/>
    <x v="1"/>
    <x v="0"/>
    <n v="84464.25"/>
    <n v="67839.28"/>
    <n v="75980"/>
    <n v="8154"/>
    <n v="8"/>
    <n v="5658"/>
    <n v="9.3181260730929605"/>
    <n v="6.6986920501869136"/>
  </r>
  <r>
    <x v="21"/>
    <x v="3"/>
    <x v="0"/>
    <n v="84450"/>
    <n v="84450"/>
    <n v="91950"/>
    <n v="7097"/>
    <n v="1"/>
    <n v="3800"/>
    <n v="12.956178667042412"/>
    <n v="4.4997039668442866"/>
  </r>
  <r>
    <x v="22"/>
    <x v="2"/>
    <x v="0"/>
    <n v="84363.209999999992"/>
    <n v="84363.209999999992"/>
    <n v="91640"/>
    <n v="3646"/>
    <n v="10"/>
    <n v="9923"/>
    <n v="25.134393856280855"/>
    <n v="11.76223616905995"/>
  </r>
  <r>
    <x v="22"/>
    <x v="2"/>
    <x v="0"/>
    <n v="83699.31"/>
    <n v="78360.02"/>
    <n v="84960"/>
    <n v="6782"/>
    <n v="14"/>
    <n v="387"/>
    <n v="12.527278089059275"/>
    <n v="0.46236940304525809"/>
  </r>
  <r>
    <x v="22"/>
    <x v="0"/>
    <x v="0"/>
    <n v="83549"/>
    <n v="62345.22"/>
    <n v="62345.22"/>
    <n v="8662"/>
    <n v="6"/>
    <n v="2329"/>
    <n v="7.197554837220042"/>
    <n v="2.7875857281355851"/>
  </r>
  <r>
    <x v="22"/>
    <x v="4"/>
    <x v="0"/>
    <n v="82860"/>
    <n v="82860"/>
    <n v="86860"/>
    <n v="7390"/>
    <n v="7"/>
    <n v="6191"/>
    <n v="11.753721244925575"/>
    <n v="7.4716389090031381"/>
  </r>
  <r>
    <x v="22"/>
    <x v="0"/>
    <x v="0"/>
    <n v="82806"/>
    <n v="82806"/>
    <n v="85806"/>
    <n v="8236"/>
    <n v="10"/>
    <n v="19654"/>
    <n v="10.418406993686256"/>
    <n v="23.734995048667969"/>
  </r>
  <r>
    <x v="22"/>
    <x v="4"/>
    <x v="0"/>
    <n v="82340"/>
    <n v="82340"/>
    <n v="83340"/>
    <n v="7220"/>
    <n v="6"/>
    <n v="16659"/>
    <n v="11.542936288088642"/>
    <n v="20.231965023075055"/>
  </r>
  <r>
    <x v="22"/>
    <x v="2"/>
    <x v="0"/>
    <n v="82031.069999999992"/>
    <n v="82031.069999999992"/>
    <n v="92010"/>
    <n v="4969"/>
    <n v="9"/>
    <n v="1023"/>
    <n v="18.516804185952907"/>
    <n v="1.2470884507540863"/>
  </r>
  <r>
    <x v="22"/>
    <x v="2"/>
    <x v="0"/>
    <n v="81515.740000000005"/>
    <n v="81515.740000000005"/>
    <n v="92700"/>
    <n v="5172"/>
    <n v="11"/>
    <n v="1789"/>
    <n v="17.923433874709978"/>
    <n v="2.1946681708342459"/>
  </r>
  <r>
    <x v="22"/>
    <x v="0"/>
    <x v="0"/>
    <n v="81448"/>
    <n v="62546.31"/>
    <n v="67063.64"/>
    <n v="5749"/>
    <n v="6"/>
    <n v="9273"/>
    <n v="11.665270481822926"/>
    <n v="11.385178273254102"/>
  </r>
  <r>
    <x v="22"/>
    <x v="2"/>
    <x v="0"/>
    <n v="81131.429999999993"/>
    <n v="77641.429999999993"/>
    <n v="81780"/>
    <n v="4512"/>
    <n v="8"/>
    <n v="8275"/>
    <n v="18.125"/>
    <n v="10.199499749973594"/>
  </r>
  <r>
    <x v="23"/>
    <x v="3"/>
    <x v="0"/>
    <n v="81000"/>
    <n v="77400"/>
    <n v="86400"/>
    <n v="4312"/>
    <n v="2"/>
    <n v="9643"/>
    <n v="20.037105751391465"/>
    <n v="11.904938271604939"/>
  </r>
  <r>
    <x v="23"/>
    <x v="2"/>
    <x v="0"/>
    <n v="80554.990000000005"/>
    <n v="80554.990000000005"/>
    <n v="90730"/>
    <n v="4538"/>
    <n v="7"/>
    <n v="17462"/>
    <n v="19.993389158219479"/>
    <n v="21.677117705557407"/>
  </r>
  <r>
    <x v="23"/>
    <x v="4"/>
    <x v="0"/>
    <n v="80040"/>
    <n v="80040"/>
    <n v="80040"/>
    <n v="5255"/>
    <n v="5"/>
    <n v="6884"/>
    <n v="15.231208372978116"/>
    <n v="8.6006996501749136"/>
  </r>
  <r>
    <x v="23"/>
    <x v="2"/>
    <x v="0"/>
    <n v="79980.710000000006"/>
    <n v="76453.920000000013"/>
    <n v="86620"/>
    <n v="7989"/>
    <n v="9"/>
    <n v="11116"/>
    <n v="10.842408311428214"/>
    <n v="13.89835123994273"/>
  </r>
  <r>
    <x v="23"/>
    <x v="2"/>
    <x v="0"/>
    <n v="79879.75"/>
    <n v="72594.109999999986"/>
    <n v="76194"/>
    <n v="4092"/>
    <n v="7"/>
    <n v="19495"/>
    <n v="18.620234604105573"/>
    <n v="24.405434418610476"/>
  </r>
  <r>
    <x v="23"/>
    <x v="4"/>
    <x v="0"/>
    <n v="79780"/>
    <n v="79780"/>
    <n v="83280"/>
    <n v="8433"/>
    <n v="5"/>
    <n v="9687"/>
    <n v="9.8754891497687662"/>
    <n v="12.142140887440462"/>
  </r>
  <r>
    <x v="23"/>
    <x v="4"/>
    <x v="0"/>
    <n v="79660"/>
    <n v="79660"/>
    <n v="81160"/>
    <n v="5282"/>
    <n v="6"/>
    <n v="124"/>
    <n v="15.365391897008708"/>
    <n v="0.15566156163695707"/>
  </r>
  <r>
    <x v="23"/>
    <x v="3"/>
    <x v="0"/>
    <n v="79000"/>
    <n v="67150"/>
    <n v="67150"/>
    <n v="7839"/>
    <n v="2"/>
    <n v="11385"/>
    <n v="8.5661436407705072"/>
    <n v="14.411392405063292"/>
  </r>
  <r>
    <x v="24"/>
    <x v="2"/>
    <x v="0"/>
    <n v="78973.2"/>
    <n v="78973.2"/>
    <n v="88450"/>
    <n v="5983"/>
    <n v="9"/>
    <n v="6183"/>
    <n v="14.783553401303694"/>
    <n v="7.8292382732369976"/>
  </r>
  <r>
    <x v="24"/>
    <x v="3"/>
    <x v="0"/>
    <n v="78000"/>
    <n v="78000"/>
    <n v="86500"/>
    <n v="5906"/>
    <n v="2"/>
    <n v="18531"/>
    <n v="14.646122587199459"/>
    <n v="23.757692307692306"/>
  </r>
  <r>
    <x v="24"/>
    <x v="4"/>
    <x v="0"/>
    <n v="77500"/>
    <n v="77500"/>
    <n v="89750"/>
    <n v="7201"/>
    <n v="7"/>
    <n v="5569"/>
    <n v="12.463546729620886"/>
    <n v="7.185806451612903"/>
  </r>
  <r>
    <x v="24"/>
    <x v="3"/>
    <x v="0"/>
    <n v="77000"/>
    <n v="69300"/>
    <n v="73300"/>
    <n v="8171"/>
    <n v="2"/>
    <n v="5326"/>
    <n v="8.9707502141720727"/>
    <n v="6.9168831168831169"/>
  </r>
  <r>
    <x v="24"/>
    <x v="1"/>
    <x v="0"/>
    <n v="76950.84"/>
    <n v="40825.670000000006"/>
    <n v="46422.5"/>
    <n v="6279"/>
    <n v="7"/>
    <n v="4456"/>
    <n v="7.3932951106864149"/>
    <n v="5.790710016940686"/>
  </r>
  <r>
    <x v="24"/>
    <x v="2"/>
    <x v="0"/>
    <n v="76797.8"/>
    <n v="75797.8"/>
    <n v="81000"/>
    <n v="4760"/>
    <n v="9"/>
    <n v="10138"/>
    <n v="17.016806722689076"/>
    <n v="13.200898984085482"/>
  </r>
  <r>
    <x v="24"/>
    <x v="2"/>
    <x v="0"/>
    <n v="76716.850000000006"/>
    <n v="75290.070000000007"/>
    <n v="84782"/>
    <n v="8101"/>
    <n v="13"/>
    <n v="1627"/>
    <n v="10.465621528206395"/>
    <n v="2.1207857204773135"/>
  </r>
  <r>
    <x v="25"/>
    <x v="2"/>
    <x v="0"/>
    <n v="76562.490000000005"/>
    <n v="76562.490000000005"/>
    <n v="85750"/>
    <n v="7459"/>
    <n v="16"/>
    <n v="18785"/>
    <n v="11.496179112481565"/>
    <n v="24.535513408720117"/>
  </r>
  <r>
    <x v="25"/>
    <x v="2"/>
    <x v="0"/>
    <n v="76255"/>
    <n v="76255"/>
    <n v="83760"/>
    <n v="5479"/>
    <n v="9"/>
    <n v="5121"/>
    <n v="15.287461215550282"/>
    <n v="6.7156252049045957"/>
  </r>
  <r>
    <x v="25"/>
    <x v="4"/>
    <x v="0"/>
    <n v="76180"/>
    <n v="76180"/>
    <n v="77180"/>
    <n v="6402"/>
    <n v="5"/>
    <n v="2947"/>
    <n v="12.055607622617933"/>
    <n v="3.8684694145445002"/>
  </r>
  <r>
    <x v="25"/>
    <x v="1"/>
    <x v="0"/>
    <n v="76088.399999999994"/>
    <n v="73990.19"/>
    <n v="85650"/>
    <n v="3840"/>
    <n v="4"/>
    <n v="19655"/>
    <n v="22.3046875"/>
    <n v="25.831795648219703"/>
  </r>
  <r>
    <x v="25"/>
    <x v="4"/>
    <x v="0"/>
    <n v="75760"/>
    <n v="75760"/>
    <n v="80260"/>
    <n v="5468"/>
    <n v="6"/>
    <n v="1062"/>
    <n v="14.678127286027799"/>
    <n v="1.4017951425554382"/>
  </r>
  <r>
    <x v="25"/>
    <x v="4"/>
    <x v="0"/>
    <n v="75440"/>
    <n v="75440"/>
    <n v="78940"/>
    <n v="8295"/>
    <n v="5"/>
    <n v="8659"/>
    <n v="9.5165762507534666"/>
    <n v="11.477995758218452"/>
  </r>
  <r>
    <x v="25"/>
    <x v="4"/>
    <x v="0"/>
    <n v="75340"/>
    <n v="75340"/>
    <n v="77840"/>
    <n v="3935"/>
    <n v="5"/>
    <n v="5801"/>
    <n v="19.781448538754766"/>
    <n v="7.6997610830899923"/>
  </r>
  <r>
    <x v="25"/>
    <x v="2"/>
    <x v="0"/>
    <n v="75264.960000000006"/>
    <n v="61159.619999999995"/>
    <n v="68752"/>
    <n v="5541"/>
    <n v="11"/>
    <n v="13576"/>
    <n v="12.407868615773326"/>
    <n v="18.037610064497475"/>
  </r>
  <r>
    <x v="26"/>
    <x v="2"/>
    <x v="0"/>
    <n v="75107.14"/>
    <n v="75107.14"/>
    <n v="84120"/>
    <n v="6072"/>
    <n v="11"/>
    <n v="1934"/>
    <n v="13.853754940711463"/>
    <n v="2.5749882101754906"/>
  </r>
  <r>
    <x v="26"/>
    <x v="2"/>
    <x v="0"/>
    <n v="74751.42"/>
    <n v="74751.42"/>
    <n v="84800"/>
    <n v="3718"/>
    <n v="9"/>
    <n v="19786"/>
    <n v="22.807961269499732"/>
    <n v="26.469062393731118"/>
  </r>
  <r>
    <x v="26"/>
    <x v="1"/>
    <x v="0"/>
    <n v="74703.38"/>
    <n v="60381.36"/>
    <n v="71250"/>
    <n v="6446"/>
    <n v="4"/>
    <n v="17099"/>
    <n v="11.05336642879305"/>
    <n v="22.889191894663934"/>
  </r>
  <r>
    <x v="26"/>
    <x v="4"/>
    <x v="0"/>
    <n v="73940"/>
    <n v="73940"/>
    <n v="73940"/>
    <n v="6590"/>
    <n v="6"/>
    <n v="7023"/>
    <n v="11.220030349013657"/>
    <n v="9.498241817690019"/>
  </r>
  <r>
    <x v="26"/>
    <x v="1"/>
    <x v="0"/>
    <n v="73928.56"/>
    <n v="39241.06"/>
    <n v="43950"/>
    <n v="6354"/>
    <n v="5"/>
    <n v="13340"/>
    <n v="6.9169027384324835"/>
    <n v="18.04444723392421"/>
  </r>
  <r>
    <x v="26"/>
    <x v="0"/>
    <x v="0"/>
    <n v="73916"/>
    <n v="45918"/>
    <n v="45918"/>
    <n v="5433"/>
    <n v="3"/>
    <n v="19960"/>
    <n v="8.4516841524019881"/>
    <n v="27.00362573732345"/>
  </r>
  <r>
    <x v="26"/>
    <x v="2"/>
    <x v="0"/>
    <n v="73688.78"/>
    <n v="73688.78"/>
    <n v="80270"/>
    <n v="4003"/>
    <n v="9"/>
    <n v="3351"/>
    <n v="20.052460654509119"/>
    <n v="4.5475037040917226"/>
  </r>
  <r>
    <x v="26"/>
    <x v="2"/>
    <x v="0"/>
    <n v="73674.290000000008"/>
    <n v="73674.290000000008"/>
    <n v="80060"/>
    <n v="8134"/>
    <n v="7"/>
    <n v="8768"/>
    <n v="9.8426358495205317"/>
    <n v="11.901030875221192"/>
  </r>
  <r>
    <x v="26"/>
    <x v="3"/>
    <x v="0"/>
    <n v="73000"/>
    <n v="73000"/>
    <n v="81000"/>
    <n v="6111"/>
    <n v="2"/>
    <n v="7960"/>
    <n v="13.25478645066274"/>
    <n v="10.904109589041095"/>
  </r>
  <r>
    <x v="27"/>
    <x v="0"/>
    <x v="0"/>
    <n v="72835"/>
    <n v="41665"/>
    <n v="41665"/>
    <n v="5584"/>
    <n v="3"/>
    <n v="10728"/>
    <n v="7.4614971346704868"/>
    <n v="14.729182398572116"/>
  </r>
  <r>
    <x v="27"/>
    <x v="0"/>
    <x v="0"/>
    <n v="72365"/>
    <n v="23597"/>
    <n v="23597"/>
    <n v="7238"/>
    <n v="5"/>
    <n v="12756"/>
    <n v="3.2601547388781431"/>
    <n v="17.627306018102672"/>
  </r>
  <r>
    <x v="27"/>
    <x v="1"/>
    <x v="0"/>
    <n v="70714.28"/>
    <n v="58303.57"/>
    <n v="65300"/>
    <n v="7241"/>
    <n v="4"/>
    <n v="12212"/>
    <n v="9.018091423836486"/>
    <n v="17.269496345009806"/>
  </r>
  <r>
    <x v="27"/>
    <x v="2"/>
    <x v="0"/>
    <n v="70517.850000000006"/>
    <n v="55357.140000000007"/>
    <n v="62000"/>
    <n v="6236"/>
    <n v="9"/>
    <n v="15727"/>
    <n v="9.9422706863373964"/>
    <n v="22.302154702674571"/>
  </r>
  <r>
    <x v="27"/>
    <x v="4"/>
    <x v="0"/>
    <n v="70000"/>
    <n v="70000"/>
    <n v="71500"/>
    <n v="7981"/>
    <n v="5"/>
    <n v="19796"/>
    <n v="8.9587770956020556"/>
    <n v="28.28"/>
  </r>
  <r>
    <x v="27"/>
    <x v="3"/>
    <x v="0"/>
    <n v="70000"/>
    <n v="59500"/>
    <n v="67500"/>
    <n v="6288"/>
    <n v="1"/>
    <n v="4818"/>
    <n v="10.73473282442748"/>
    <n v="6.8828571428571435"/>
  </r>
  <r>
    <x v="27"/>
    <x v="4"/>
    <x v="0"/>
    <n v="69500"/>
    <n v="69500"/>
    <n v="70500"/>
    <n v="5198"/>
    <n v="10"/>
    <n v="12735"/>
    <n v="13.562908811081185"/>
    <n v="18.323741007194243"/>
  </r>
  <r>
    <x v="27"/>
    <x v="4"/>
    <x v="0"/>
    <n v="69380"/>
    <n v="69380"/>
    <n v="73380"/>
    <n v="5536"/>
    <n v="8"/>
    <n v="6324"/>
    <n v="13.255057803468208"/>
    <n v="9.1150187373882954"/>
  </r>
  <r>
    <x v="27"/>
    <x v="4"/>
    <x v="0"/>
    <n v="69360"/>
    <n v="69360"/>
    <n v="71360"/>
    <n v="7947"/>
    <n v="7"/>
    <n v="3828"/>
    <n v="8.9794891153894554"/>
    <n v="5.5190311418685116"/>
  </r>
  <r>
    <x v="28"/>
    <x v="0"/>
    <x v="0"/>
    <n v="69113"/>
    <n v="69113"/>
    <n v="72113"/>
    <n v="6583"/>
    <n v="3"/>
    <n v="10600"/>
    <n v="10.954428072307458"/>
    <n v="15.337201394817185"/>
  </r>
  <r>
    <x v="28"/>
    <x v="0"/>
    <x v="0"/>
    <n v="69074"/>
    <n v="69074"/>
    <n v="72074"/>
    <n v="3960"/>
    <n v="6"/>
    <n v="7923"/>
    <n v="18.200505050505051"/>
    <n v="11.47030720676376"/>
  </r>
  <r>
    <x v="28"/>
    <x v="3"/>
    <x v="0"/>
    <n v="69000"/>
    <n v="69000"/>
    <n v="76500"/>
    <n v="3288"/>
    <n v="1"/>
    <n v="10798"/>
    <n v="23.266423357664234"/>
    <n v="15.649275362318841"/>
  </r>
  <r>
    <x v="28"/>
    <x v="0"/>
    <x v="0"/>
    <n v="68945.069999999992"/>
    <n v="62660.740000000005"/>
    <n v="65736"/>
    <n v="3406"/>
    <n v="2"/>
    <n v="7277"/>
    <n v="19.300058719906048"/>
    <n v="10.554779333750769"/>
  </r>
  <r>
    <x v="28"/>
    <x v="4"/>
    <x v="0"/>
    <n v="68080"/>
    <n v="68080"/>
    <n v="70580"/>
    <n v="7287"/>
    <n v="9"/>
    <n v="19808"/>
    <n v="9.6857417318512411"/>
    <n v="29.095182138660398"/>
  </r>
  <r>
    <x v="28"/>
    <x v="2"/>
    <x v="0"/>
    <n v="68029.320000000007"/>
    <n v="68029.320000000007"/>
    <n v="73760"/>
    <n v="4468"/>
    <n v="11"/>
    <n v="9962"/>
    <n v="16.508504923903313"/>
    <n v="14.643685987159651"/>
  </r>
  <r>
    <x v="28"/>
    <x v="2"/>
    <x v="0"/>
    <n v="67491.08"/>
    <n v="67491.08"/>
    <n v="75590"/>
    <n v="5292"/>
    <n v="15"/>
    <n v="18633"/>
    <n v="14.283824640967499"/>
    <n v="27.608092802782235"/>
  </r>
  <r>
    <x v="28"/>
    <x v="4"/>
    <x v="0"/>
    <n v="67380"/>
    <n v="67380"/>
    <n v="70380"/>
    <n v="3349"/>
    <n v="6"/>
    <n v="4849"/>
    <n v="21.015228426395939"/>
    <n v="7.1964974769961412"/>
  </r>
  <r>
    <x v="29"/>
    <x v="2"/>
    <x v="0"/>
    <n v="67227.850000000006"/>
    <n v="67227.850000000006"/>
    <n v="76960"/>
    <n v="8263"/>
    <n v="11"/>
    <n v="751"/>
    <n v="9.3138085441123071"/>
    <n v="1.1170965604284533"/>
  </r>
  <r>
    <x v="29"/>
    <x v="4"/>
    <x v="0"/>
    <n v="67020"/>
    <n v="67020"/>
    <n v="74280"/>
    <n v="3451"/>
    <n v="5"/>
    <n v="16998"/>
    <n v="21.524195885250652"/>
    <n v="25.362578334825425"/>
  </r>
  <r>
    <x v="29"/>
    <x v="3"/>
    <x v="0"/>
    <n v="67000"/>
    <n v="60300"/>
    <n v="68300"/>
    <n v="8296"/>
    <n v="2"/>
    <n v="8003"/>
    <n v="8.2328833172613312"/>
    <n v="11.944776119402984"/>
  </r>
  <r>
    <x v="29"/>
    <x v="4"/>
    <x v="0"/>
    <n v="66220"/>
    <n v="66220"/>
    <n v="68720"/>
    <n v="7560"/>
    <n v="8"/>
    <n v="6799"/>
    <n v="9.0899470899470902"/>
    <n v="10.267290848686198"/>
  </r>
  <r>
    <x v="29"/>
    <x v="4"/>
    <x v="0"/>
    <n v="65640"/>
    <n v="65640"/>
    <n v="67640"/>
    <n v="5129"/>
    <n v="5"/>
    <n v="17089"/>
    <n v="13.187755897835835"/>
    <n v="26.034430225472271"/>
  </r>
  <r>
    <x v="29"/>
    <x v="2"/>
    <x v="0"/>
    <n v="65305.83"/>
    <n v="65305.83"/>
    <n v="67980"/>
    <n v="7400"/>
    <n v="8"/>
    <n v="756"/>
    <n v="9.186486486486487"/>
    <n v="1.1576301840126677"/>
  </r>
  <r>
    <x v="29"/>
    <x v="2"/>
    <x v="0"/>
    <n v="65238.92"/>
    <n v="65238.92"/>
    <n v="74170"/>
    <n v="3501"/>
    <n v="12"/>
    <n v="6370"/>
    <n v="21.185375606969437"/>
    <n v="9.7641101354835431"/>
  </r>
  <r>
    <x v="29"/>
    <x v="4"/>
    <x v="0"/>
    <n v="65180"/>
    <n v="65180"/>
    <n v="67180"/>
    <n v="5406"/>
    <n v="6"/>
    <n v="817"/>
    <n v="12.42693303736589"/>
    <n v="1.2534519791347039"/>
  </r>
  <r>
    <x v="29"/>
    <x v="1"/>
    <x v="0"/>
    <n v="64910.71"/>
    <n v="43571.43"/>
    <n v="48800"/>
    <n v="5404"/>
    <n v="6"/>
    <n v="11308"/>
    <n v="9.0303478904515178"/>
    <n v="17.42085397001512"/>
  </r>
  <r>
    <x v="30"/>
    <x v="4"/>
    <x v="0"/>
    <n v="64600"/>
    <n v="64600"/>
    <n v="69198"/>
    <n v="5691"/>
    <n v="7"/>
    <n v="11465"/>
    <n v="12.159198734844491"/>
    <n v="17.747678018575851"/>
  </r>
  <r>
    <x v="30"/>
    <x v="2"/>
    <x v="0"/>
    <n v="64363.619999999995"/>
    <n v="64363.619999999995"/>
    <n v="68630"/>
    <n v="8347"/>
    <n v="11"/>
    <n v="16202"/>
    <n v="8.2221157302024679"/>
    <n v="25.172605269871397"/>
  </r>
  <r>
    <x v="30"/>
    <x v="4"/>
    <x v="0"/>
    <n v="64360"/>
    <n v="64360"/>
    <n v="65860"/>
    <n v="7642"/>
    <n v="7"/>
    <n v="2044"/>
    <n v="8.6181627846113589"/>
    <n v="3.1758856432566809"/>
  </r>
  <r>
    <x v="30"/>
    <x v="4"/>
    <x v="0"/>
    <n v="64300"/>
    <n v="64300"/>
    <n v="67800"/>
    <n v="5837"/>
    <n v="5"/>
    <n v="19087"/>
    <n v="11.615555936268631"/>
    <n v="29.684292379471227"/>
  </r>
  <r>
    <x v="30"/>
    <x v="0"/>
    <x v="0"/>
    <n v="64108"/>
    <n v="21292.05"/>
    <n v="21292.05"/>
    <n v="5295"/>
    <n v="5"/>
    <n v="17897"/>
    <n v="4.0211614730878189"/>
    <n v="27.916952642415922"/>
  </r>
  <r>
    <x v="30"/>
    <x v="3"/>
    <x v="0"/>
    <n v="64000"/>
    <n v="57600"/>
    <n v="57600"/>
    <n v="6984"/>
    <n v="1"/>
    <n v="16309"/>
    <n v="8.2474226804123703"/>
    <n v="25.482812500000001"/>
  </r>
  <r>
    <x v="30"/>
    <x v="4"/>
    <x v="0"/>
    <n v="63720"/>
    <n v="63720"/>
    <n v="64720"/>
    <n v="7412"/>
    <n v="7"/>
    <n v="3635"/>
    <n v="8.7317862924986507"/>
    <n v="5.704645323289391"/>
  </r>
  <r>
    <x v="31"/>
    <x v="0"/>
    <x v="0"/>
    <n v="63559"/>
    <n v="63559"/>
    <n v="63559"/>
    <n v="7797"/>
    <n v="6"/>
    <n v="911"/>
    <n v="8.1517250224445306"/>
    <n v="1.4333139287905725"/>
  </r>
  <r>
    <x v="31"/>
    <x v="4"/>
    <x v="0"/>
    <n v="63500"/>
    <n v="63500"/>
    <n v="63500"/>
    <n v="3118"/>
    <n v="4"/>
    <n v="10320"/>
    <n v="20.365618986529828"/>
    <n v="16.251968503937007"/>
  </r>
  <r>
    <x v="31"/>
    <x v="4"/>
    <x v="0"/>
    <n v="63400"/>
    <n v="63400"/>
    <n v="64400"/>
    <n v="5704"/>
    <n v="6"/>
    <n v="3143"/>
    <n v="11.290322580645162"/>
    <n v="4.9574132492113563"/>
  </r>
  <r>
    <x v="31"/>
    <x v="2"/>
    <x v="0"/>
    <n v="62900.73"/>
    <n v="62900.73"/>
    <n v="72200"/>
    <n v="3217"/>
    <n v="8"/>
    <n v="4290"/>
    <n v="22.443270127447931"/>
    <n v="6.820270607352251"/>
  </r>
  <r>
    <x v="31"/>
    <x v="0"/>
    <x v="0"/>
    <n v="62799"/>
    <n v="61535"/>
    <n v="64535"/>
    <n v="4078"/>
    <n v="4"/>
    <n v="7786"/>
    <n v="15.825159391858755"/>
    <n v="12.398286596920332"/>
  </r>
  <r>
    <x v="31"/>
    <x v="4"/>
    <x v="0"/>
    <n v="62400"/>
    <n v="62400"/>
    <n v="63900"/>
    <n v="4918"/>
    <n v="6"/>
    <n v="17198"/>
    <n v="12.99308662057747"/>
    <n v="27.560897435897434"/>
  </r>
  <r>
    <x v="31"/>
    <x v="1"/>
    <x v="0"/>
    <n v="62139.81"/>
    <n v="50532.84"/>
    <n v="59628.75"/>
    <n v="8192"/>
    <n v="5"/>
    <n v="8371"/>
    <n v="7.278900146484375"/>
    <n v="13.471235267697148"/>
  </r>
  <r>
    <x v="31"/>
    <x v="3"/>
    <x v="0"/>
    <n v="62000"/>
    <n v="62000"/>
    <n v="69500"/>
    <n v="3206"/>
    <n v="1"/>
    <n v="16297"/>
    <n v="21.678103555832813"/>
    <n v="26.285483870967742"/>
  </r>
  <r>
    <x v="31"/>
    <x v="1"/>
    <x v="0"/>
    <n v="61549.99"/>
    <n v="44175"/>
    <n v="47640"/>
    <n v="4638"/>
    <n v="5"/>
    <n v="16370"/>
    <n v="10.271668822768435"/>
    <n v="26.596267521733147"/>
  </r>
  <r>
    <x v="32"/>
    <x v="4"/>
    <x v="0"/>
    <n v="61500"/>
    <n v="61500"/>
    <n v="62000"/>
    <n v="3696"/>
    <n v="6"/>
    <n v="2667"/>
    <n v="16.774891774891774"/>
    <n v="4.3365853658536579"/>
  </r>
  <r>
    <x v="32"/>
    <x v="4"/>
    <x v="0"/>
    <n v="61420"/>
    <n v="61420"/>
    <n v="63420"/>
    <n v="8693"/>
    <n v="5"/>
    <n v="19147"/>
    <n v="7.2955251351662254"/>
    <n v="31.173884728101598"/>
  </r>
  <r>
    <x v="32"/>
    <x v="2"/>
    <x v="0"/>
    <n v="61386.78"/>
    <n v="61386.78"/>
    <n v="67040"/>
    <n v="5064"/>
    <n v="8"/>
    <n v="7892"/>
    <n v="13.238546603475513"/>
    <n v="12.856188254213693"/>
  </r>
  <r>
    <x v="32"/>
    <x v="2"/>
    <x v="0"/>
    <n v="61240.01"/>
    <n v="57691.01"/>
    <n v="60781"/>
    <n v="4632"/>
    <n v="4"/>
    <n v="15561"/>
    <n v="13.121977547495682"/>
    <n v="25.409858685522746"/>
  </r>
  <r>
    <x v="32"/>
    <x v="2"/>
    <x v="0"/>
    <n v="61232.179999999993"/>
    <n v="55964.659999999996"/>
    <n v="59810"/>
    <n v="3723"/>
    <n v="8"/>
    <n v="1148"/>
    <n v="16.065001343002955"/>
    <n v="1.8748311753721654"/>
  </r>
  <r>
    <x v="32"/>
    <x v="0"/>
    <x v="0"/>
    <n v="61215"/>
    <n v="37905"/>
    <n v="37905"/>
    <n v="3141"/>
    <n v="2"/>
    <n v="15702"/>
    <n v="12.067812798471824"/>
    <n v="25.650575839255087"/>
  </r>
  <r>
    <x v="32"/>
    <x v="0"/>
    <x v="0"/>
    <n v="61178"/>
    <n v="48159"/>
    <n v="48159"/>
    <n v="8815"/>
    <n v="4"/>
    <n v="7114"/>
    <n v="5.4633011911514462"/>
    <n v="11.62836313707542"/>
  </r>
  <r>
    <x v="32"/>
    <x v="2"/>
    <x v="0"/>
    <n v="60843.21"/>
    <n v="60843.21"/>
    <n v="69230"/>
    <n v="7652"/>
    <n v="7"/>
    <n v="1323"/>
    <n v="9.0473078933612125"/>
    <n v="2.1744414865685093"/>
  </r>
  <r>
    <x v="33"/>
    <x v="1"/>
    <x v="0"/>
    <n v="60593.159999999996"/>
    <n v="42775.41"/>
    <n v="51975"/>
    <n v="4728"/>
    <n v="8"/>
    <n v="7880"/>
    <n v="10.993020304568528"/>
    <n v="13.004768194957981"/>
  </r>
  <r>
    <x v="33"/>
    <x v="1"/>
    <x v="0"/>
    <n v="60169.479999999996"/>
    <n v="43135.59"/>
    <n v="50900"/>
    <n v="8950"/>
    <n v="6"/>
    <n v="7259"/>
    <n v="5.6871508379888267"/>
    <n v="12.06425583202647"/>
  </r>
  <r>
    <x v="33"/>
    <x v="4"/>
    <x v="0"/>
    <n v="60160"/>
    <n v="60160"/>
    <n v="63160"/>
    <n v="3094"/>
    <n v="6"/>
    <n v="10845"/>
    <n v="20.413703943115706"/>
    <n v="18.026928191489361"/>
  </r>
  <r>
    <x v="33"/>
    <x v="4"/>
    <x v="0"/>
    <n v="60160"/>
    <n v="26180"/>
    <n v="26180"/>
    <n v="8284"/>
    <n v="3"/>
    <n v="19449"/>
    <n v="3.1603090294543699"/>
    <n v="32.328789893617021"/>
  </r>
  <r>
    <x v="33"/>
    <x v="2"/>
    <x v="0"/>
    <n v="59815.01"/>
    <n v="59815.01"/>
    <n v="61840"/>
    <n v="4361"/>
    <n v="8"/>
    <n v="19742"/>
    <n v="14.180233891309333"/>
    <n v="33.005093537558551"/>
  </r>
  <r>
    <x v="33"/>
    <x v="4"/>
    <x v="0"/>
    <n v="59740"/>
    <n v="59740"/>
    <n v="59740"/>
    <n v="7426"/>
    <n v="7"/>
    <n v="11715"/>
    <n v="8.0447077834635063"/>
    <n v="19.609976565115499"/>
  </r>
  <r>
    <x v="33"/>
    <x v="2"/>
    <x v="0"/>
    <n v="59577.55"/>
    <n v="59577.55"/>
    <n v="62210"/>
    <n v="6866"/>
    <n v="7"/>
    <n v="2336"/>
    <n v="9.060588406641422"/>
    <n v="3.9209400185136847"/>
  </r>
  <r>
    <x v="33"/>
    <x v="4"/>
    <x v="0"/>
    <n v="59280"/>
    <n v="59280"/>
    <n v="59280"/>
    <n v="3048"/>
    <n v="5"/>
    <n v="7006"/>
    <n v="19.448818897637796"/>
    <n v="11.818488529014845"/>
  </r>
  <r>
    <x v="33"/>
    <x v="0"/>
    <x v="0"/>
    <n v="58940"/>
    <n v="-5318"/>
    <n v="-2318"/>
    <n v="7839"/>
    <n v="4"/>
    <n v="9400"/>
    <n v="-0.29570098226814645"/>
    <n v="15.948422124194096"/>
  </r>
  <r>
    <x v="34"/>
    <x v="1"/>
    <x v="0"/>
    <n v="58839.28"/>
    <n v="58035.71"/>
    <n v="65000"/>
    <n v="4854"/>
    <n v="4"/>
    <n v="7142"/>
    <n v="13.391017717346518"/>
    <n v="12.138149888985724"/>
  </r>
  <r>
    <x v="34"/>
    <x v="2"/>
    <x v="0"/>
    <n v="58783.56"/>
    <n v="58783.56"/>
    <n v="66760"/>
    <n v="6173"/>
    <n v="9"/>
    <n v="3310"/>
    <n v="10.81483881419083"/>
    <n v="5.6308260336733609"/>
  </r>
  <r>
    <x v="34"/>
    <x v="4"/>
    <x v="0"/>
    <n v="58760"/>
    <n v="58760"/>
    <n v="62260"/>
    <n v="7338"/>
    <n v="7"/>
    <n v="2381"/>
    <n v="8.484600708639956"/>
    <n v="4.0520762423417285"/>
  </r>
  <r>
    <x v="34"/>
    <x v="2"/>
    <x v="0"/>
    <n v="58738.94"/>
    <n v="58738.94"/>
    <n v="66290"/>
    <n v="3603"/>
    <n v="8"/>
    <n v="17660"/>
    <n v="18.398556758257008"/>
    <n v="30.065234408383944"/>
  </r>
  <r>
    <x v="34"/>
    <x v="0"/>
    <x v="0"/>
    <n v="58650"/>
    <n v="52785"/>
    <n v="52785"/>
    <n v="4906"/>
    <n v="5"/>
    <n v="3899"/>
    <n v="10.759274357929067"/>
    <n v="6.6479113384484227"/>
  </r>
  <r>
    <x v="34"/>
    <x v="0"/>
    <x v="0"/>
    <n v="58435.58"/>
    <n v="49222.03"/>
    <n v="53780"/>
    <n v="7348"/>
    <n v="5"/>
    <n v="12557"/>
    <n v="7.3189983669025587"/>
    <n v="21.488620460342826"/>
  </r>
  <r>
    <x v="34"/>
    <x v="0"/>
    <x v="0"/>
    <n v="58219.49"/>
    <n v="53719.49"/>
    <n v="56099"/>
    <n v="8289"/>
    <n v="2"/>
    <n v="1080"/>
    <n v="6.767885148992641"/>
    <n v="1.85504888483221"/>
  </r>
  <r>
    <x v="34"/>
    <x v="2"/>
    <x v="0"/>
    <n v="58026.78"/>
    <n v="50866.78"/>
    <n v="53960"/>
    <n v="5007"/>
    <n v="8"/>
    <n v="3825"/>
    <n v="10.776912322748153"/>
    <n v="6.5917840004218746"/>
  </r>
  <r>
    <x v="34"/>
    <x v="0"/>
    <x v="0"/>
    <n v="57875"/>
    <n v="23512.5"/>
    <n v="26512.5"/>
    <n v="6488"/>
    <n v="3"/>
    <n v="4969"/>
    <n v="4.0863902589395806"/>
    <n v="8.5857451403887683"/>
  </r>
  <r>
    <x v="35"/>
    <x v="2"/>
    <x v="0"/>
    <n v="57593.93"/>
    <n v="49576.07"/>
    <n v="52830"/>
    <n v="6048"/>
    <n v="8"/>
    <n v="11998"/>
    <n v="8.7351190476190474"/>
    <n v="20.832056433724873"/>
  </r>
  <r>
    <x v="35"/>
    <x v="4"/>
    <x v="0"/>
    <n v="57240"/>
    <n v="57240"/>
    <n v="59240"/>
    <n v="7493"/>
    <n v="5"/>
    <n v="9900"/>
    <n v="7.9060456425997598"/>
    <n v="17.29559748427673"/>
  </r>
  <r>
    <x v="35"/>
    <x v="4"/>
    <x v="0"/>
    <n v="57240"/>
    <n v="57240"/>
    <n v="59240"/>
    <n v="6341"/>
    <n v="6"/>
    <n v="1933"/>
    <n v="9.3423750197129785"/>
    <n v="3.3770090845562546"/>
  </r>
  <r>
    <x v="35"/>
    <x v="1"/>
    <x v="0"/>
    <n v="57203.380000000005"/>
    <n v="49194.900000000009"/>
    <n v="58050"/>
    <n v="5147"/>
    <n v="3"/>
    <n v="19117"/>
    <n v="11.278414610452691"/>
    <n v="33.419353891325997"/>
  </r>
  <r>
    <x v="35"/>
    <x v="1"/>
    <x v="0"/>
    <n v="57023.33"/>
    <n v="-24503.46"/>
    <n v="-26410"/>
    <n v="5691"/>
    <n v="3"/>
    <n v="13289"/>
    <n v="-4.6406606923212088"/>
    <n v="23.304496598146756"/>
  </r>
  <r>
    <x v="35"/>
    <x v="1"/>
    <x v="0"/>
    <n v="56964.259999999995"/>
    <n v="45736.6"/>
    <n v="51225"/>
    <n v="5104"/>
    <n v="4"/>
    <n v="15598"/>
    <n v="10.036246081504702"/>
    <n v="27.382081326080598"/>
  </r>
  <r>
    <x v="35"/>
    <x v="1"/>
    <x v="0"/>
    <n v="56919.64"/>
    <n v="47350.45"/>
    <n v="53032.5"/>
    <n v="5065"/>
    <n v="6"/>
    <n v="11941"/>
    <n v="10.470384995064165"/>
    <n v="20.978699092264112"/>
  </r>
  <r>
    <x v="35"/>
    <x v="3"/>
    <x v="0"/>
    <n v="56600"/>
    <n v="56600"/>
    <n v="60600"/>
    <n v="6957"/>
    <n v="2"/>
    <n v="6580"/>
    <n v="8.710651142733937"/>
    <n v="11.625441696113075"/>
  </r>
  <r>
    <x v="35"/>
    <x v="4"/>
    <x v="0"/>
    <n v="56520"/>
    <n v="56520"/>
    <n v="58020"/>
    <n v="7224"/>
    <n v="8"/>
    <n v="13290"/>
    <n v="8.0315614617940199"/>
    <n v="23.51380042462845"/>
  </r>
  <r>
    <x v="36"/>
    <x v="0"/>
    <x v="0"/>
    <n v="56489"/>
    <n v="51932"/>
    <n v="51932"/>
    <n v="4259"/>
    <n v="3"/>
    <n v="15848"/>
    <n v="12.193472646161071"/>
    <n v="28.055019561330525"/>
  </r>
  <r>
    <x v="36"/>
    <x v="1"/>
    <x v="0"/>
    <n v="56355.92"/>
    <n v="53093.22"/>
    <n v="62650"/>
    <n v="8800"/>
    <n v="5"/>
    <n v="9236"/>
    <n v="7.1193181818181817"/>
    <n v="16.388695278153563"/>
  </r>
  <r>
    <x v="36"/>
    <x v="4"/>
    <x v="0"/>
    <n v="56020"/>
    <n v="56020"/>
    <n v="58020"/>
    <n v="3209"/>
    <n v="6"/>
    <n v="10185"/>
    <n v="18.08039887815519"/>
    <n v="18.181006783291682"/>
  </r>
  <r>
    <x v="36"/>
    <x v="4"/>
    <x v="0"/>
    <n v="56000"/>
    <n v="56000"/>
    <n v="57000"/>
    <n v="4718"/>
    <n v="7"/>
    <n v="5119"/>
    <n v="12.081390419669351"/>
    <n v="9.1410714285714292"/>
  </r>
  <r>
    <x v="36"/>
    <x v="0"/>
    <x v="0"/>
    <n v="55972"/>
    <n v="55972"/>
    <n v="58972"/>
    <n v="7750"/>
    <n v="5"/>
    <n v="65"/>
    <n v="7.6092903225806454"/>
    <n v="0.11612949331808761"/>
  </r>
  <r>
    <x v="36"/>
    <x v="0"/>
    <x v="0"/>
    <n v="55849"/>
    <n v="52730"/>
    <n v="55730"/>
    <n v="3537"/>
    <n v="4"/>
    <n v="3303"/>
    <n v="15.756290641786824"/>
    <n v="5.914161399487905"/>
  </r>
  <r>
    <x v="36"/>
    <x v="4"/>
    <x v="0"/>
    <n v="55360"/>
    <n v="55360"/>
    <n v="55860"/>
    <n v="8412"/>
    <n v="6"/>
    <n v="16181"/>
    <n v="6.6405135520684739"/>
    <n v="29.228684971098268"/>
  </r>
  <r>
    <x v="36"/>
    <x v="0"/>
    <x v="0"/>
    <n v="55350"/>
    <n v="49815"/>
    <n v="49815"/>
    <n v="8002"/>
    <n v="3"/>
    <n v="13010"/>
    <n v="6.2253186703324168"/>
    <n v="23.504968383017165"/>
  </r>
  <r>
    <x v="36"/>
    <x v="3"/>
    <x v="0"/>
    <n v="55000"/>
    <n v="49500"/>
    <n v="53500"/>
    <n v="5646"/>
    <n v="1"/>
    <n v="15577"/>
    <n v="9.4757350336521426"/>
    <n v="28.32181818181818"/>
  </r>
  <r>
    <x v="37"/>
    <x v="2"/>
    <x v="0"/>
    <n v="54806.31"/>
    <n v="54806.31"/>
    <n v="62220"/>
    <n v="4613"/>
    <n v="8"/>
    <n v="16934"/>
    <n v="13.487968783871667"/>
    <n v="30.897902084632229"/>
  </r>
  <r>
    <x v="37"/>
    <x v="2"/>
    <x v="0"/>
    <n v="54774.91"/>
    <n v="53728.91"/>
    <n v="62144"/>
    <n v="8859"/>
    <n v="9"/>
    <n v="18505"/>
    <n v="7.0147872220340899"/>
    <n v="33.783715938556533"/>
  </r>
  <r>
    <x v="37"/>
    <x v="0"/>
    <x v="0"/>
    <n v="54450"/>
    <n v="54450"/>
    <n v="54450"/>
    <n v="4491"/>
    <n v="4"/>
    <n v="3808"/>
    <n v="12.124248496993989"/>
    <n v="6.9935720844811753"/>
  </r>
  <r>
    <x v="37"/>
    <x v="4"/>
    <x v="0"/>
    <n v="54280"/>
    <n v="54280"/>
    <n v="54780"/>
    <n v="4928"/>
    <n v="4"/>
    <n v="10665"/>
    <n v="11.116071428571429"/>
    <n v="19.648120854826821"/>
  </r>
  <r>
    <x v="37"/>
    <x v="3"/>
    <x v="0"/>
    <n v="54000"/>
    <n v="54000"/>
    <n v="54000"/>
    <n v="4248"/>
    <n v="1"/>
    <n v="11049"/>
    <n v="12.711864406779661"/>
    <n v="20.461111111111112"/>
  </r>
  <r>
    <x v="37"/>
    <x v="4"/>
    <x v="0"/>
    <n v="53960"/>
    <n v="53960"/>
    <n v="57058"/>
    <n v="6599"/>
    <n v="6"/>
    <n v="7835"/>
    <n v="8.6464615850886499"/>
    <n v="14.520014825796887"/>
  </r>
  <r>
    <x v="37"/>
    <x v="4"/>
    <x v="0"/>
    <n v="53820"/>
    <n v="53820"/>
    <n v="54320"/>
    <n v="5496"/>
    <n v="6"/>
    <n v="15715"/>
    <n v="9.8835516739446874"/>
    <n v="29.199182460052025"/>
  </r>
  <r>
    <x v="37"/>
    <x v="1"/>
    <x v="0"/>
    <n v="53778.74"/>
    <n v="44292.52"/>
    <n v="53275"/>
    <n v="8330"/>
    <n v="4"/>
    <n v="10173"/>
    <n v="6.3955582232893153"/>
    <n v="18.916397074382925"/>
  </r>
  <r>
    <x v="37"/>
    <x v="4"/>
    <x v="0"/>
    <n v="53680"/>
    <n v="53680"/>
    <n v="57180"/>
    <n v="8931"/>
    <n v="2"/>
    <n v="7053"/>
    <n v="6.4024185421565338"/>
    <n v="13.138971684053653"/>
  </r>
  <r>
    <x v="38"/>
    <x v="2"/>
    <x v="0"/>
    <n v="53630.35"/>
    <n v="51237.49"/>
    <n v="54890"/>
    <n v="7788"/>
    <n v="7"/>
    <n v="12483"/>
    <n v="7.0480225988700562"/>
    <n v="23.275999504012187"/>
  </r>
  <r>
    <x v="38"/>
    <x v="4"/>
    <x v="0"/>
    <n v="53580"/>
    <n v="53580"/>
    <n v="56080"/>
    <n v="3555"/>
    <n v="7"/>
    <n v="15746"/>
    <n v="15.774964838255977"/>
    <n v="29.387831280328481"/>
  </r>
  <r>
    <x v="38"/>
    <x v="2"/>
    <x v="0"/>
    <n v="53397.49"/>
    <n v="53397.49"/>
    <n v="60610"/>
    <n v="7368"/>
    <n v="9"/>
    <n v="11621"/>
    <n v="8.2261129207383288"/>
    <n v="21.7631952363304"/>
  </r>
  <r>
    <x v="38"/>
    <x v="1"/>
    <x v="0"/>
    <n v="53389.84"/>
    <n v="34491.53"/>
    <n v="40700"/>
    <n v="4572"/>
    <n v="4"/>
    <n v="18546"/>
    <n v="8.9020122484689406"/>
    <n v="34.736946205495279"/>
  </r>
  <r>
    <x v="38"/>
    <x v="0"/>
    <x v="0"/>
    <n v="53284.31"/>
    <n v="48818.39"/>
    <n v="54255"/>
    <n v="7284"/>
    <n v="3"/>
    <n v="2020"/>
    <n v="7.4485172981878085"/>
    <n v="3.7909846256806179"/>
  </r>
  <r>
    <x v="38"/>
    <x v="4"/>
    <x v="0"/>
    <n v="53120"/>
    <n v="53120"/>
    <n v="54120"/>
    <n v="8880"/>
    <n v="5"/>
    <n v="11401"/>
    <n v="6.0945945945945947"/>
    <n v="21.462725903614459"/>
  </r>
  <r>
    <x v="38"/>
    <x v="4"/>
    <x v="0"/>
    <n v="53080"/>
    <n v="53080"/>
    <n v="55580"/>
    <n v="3997"/>
    <n v="5"/>
    <n v="10226"/>
    <n v="13.905429071803853"/>
    <n v="19.265259984928409"/>
  </r>
  <r>
    <x v="38"/>
    <x v="3"/>
    <x v="0"/>
    <n v="53000"/>
    <n v="53000"/>
    <n v="60000"/>
    <n v="7166"/>
    <n v="1"/>
    <n v="17287"/>
    <n v="8.3728718950600047"/>
    <n v="32.616981132075473"/>
  </r>
  <r>
    <x v="38"/>
    <x v="4"/>
    <x v="0"/>
    <n v="52980"/>
    <n v="52980"/>
    <n v="52980"/>
    <n v="6954"/>
    <n v="6"/>
    <n v="6541"/>
    <n v="7.618636755823986"/>
    <n v="12.346168365420914"/>
  </r>
  <r>
    <x v="38"/>
    <x v="1"/>
    <x v="0"/>
    <n v="52499.99"/>
    <n v="26705.360000000001"/>
    <n v="29910"/>
    <n v="8630"/>
    <n v="4"/>
    <n v="19139"/>
    <n v="3.4658169177288527"/>
    <n v="36.455245039094294"/>
  </r>
  <r>
    <x v="39"/>
    <x v="4"/>
    <x v="0"/>
    <n v="52320"/>
    <n v="52320"/>
    <n v="53820"/>
    <n v="8507"/>
    <n v="7"/>
    <n v="9736"/>
    <n v="6.3265546020923944"/>
    <n v="18.608562691131496"/>
  </r>
  <r>
    <x v="39"/>
    <x v="4"/>
    <x v="0"/>
    <n v="52180"/>
    <n v="52180"/>
    <n v="52180"/>
    <n v="7738"/>
    <n v="7"/>
    <n v="4543"/>
    <n v="6.7433445334711815"/>
    <n v="8.7064009198926797"/>
  </r>
  <r>
    <x v="39"/>
    <x v="3"/>
    <x v="0"/>
    <n v="52000"/>
    <n v="44200"/>
    <n v="48200"/>
    <n v="5376"/>
    <n v="1"/>
    <n v="4517"/>
    <n v="8.9657738095238102"/>
    <n v="8.6865384615384613"/>
  </r>
  <r>
    <x v="39"/>
    <x v="1"/>
    <x v="0"/>
    <n v="51907.14"/>
    <n v="18612.72"/>
    <n v="18725"/>
    <n v="4642"/>
    <n v="4"/>
    <n v="12531"/>
    <n v="4.0338216286083588"/>
    <n v="24.141187512931747"/>
  </r>
  <r>
    <x v="39"/>
    <x v="0"/>
    <x v="0"/>
    <n v="51798"/>
    <n v="51798"/>
    <n v="51798"/>
    <n v="4110"/>
    <n v="3"/>
    <n v="12638"/>
    <n v="12.602919708029198"/>
    <n v="24.398625429553263"/>
  </r>
  <r>
    <x v="39"/>
    <x v="2"/>
    <x v="0"/>
    <n v="51686.43"/>
    <n v="51686.43"/>
    <n v="55090"/>
    <n v="6572"/>
    <n v="6"/>
    <n v="18190"/>
    <n v="8.3825319537431522"/>
    <n v="35.192989726703892"/>
  </r>
  <r>
    <x v="39"/>
    <x v="1"/>
    <x v="0"/>
    <n v="51517.85"/>
    <n v="47026.79"/>
    <n v="52670"/>
    <n v="5580"/>
    <n v="5"/>
    <n v="10454"/>
    <n v="9.4390681003584227"/>
    <n v="20.291995881039291"/>
  </r>
  <r>
    <x v="39"/>
    <x v="1"/>
    <x v="0"/>
    <n v="51271.17"/>
    <n v="30805.089999999997"/>
    <n v="55350"/>
    <n v="3253"/>
    <n v="4"/>
    <n v="16336"/>
    <n v="17.015063018751921"/>
    <n v="31.861960630116304"/>
  </r>
  <r>
    <x v="39"/>
    <x v="0"/>
    <x v="0"/>
    <n v="51199"/>
    <n v="42359"/>
    <n v="42359"/>
    <n v="3239"/>
    <n v="4"/>
    <n v="8118"/>
    <n v="13.077801790676135"/>
    <n v="15.855778433172524"/>
  </r>
  <r>
    <x v="39"/>
    <x v="0"/>
    <x v="0"/>
    <n v="51099.6"/>
    <n v="48284.639999999999"/>
    <n v="51284.639999999999"/>
    <n v="7078"/>
    <n v="4"/>
    <n v="18455"/>
    <n v="7.245640011302628"/>
    <n v="36.115742588983082"/>
  </r>
  <r>
    <x v="40"/>
    <x v="4"/>
    <x v="0"/>
    <n v="51040"/>
    <n v="51040"/>
    <n v="51040"/>
    <n v="3103"/>
    <n v="7"/>
    <n v="9894"/>
    <n v="16.44859813084112"/>
    <n v="19.384796238244515"/>
  </r>
  <r>
    <x v="40"/>
    <x v="0"/>
    <x v="0"/>
    <n v="51031"/>
    <n v="27790"/>
    <n v="27790"/>
    <n v="5128"/>
    <n v="4"/>
    <n v="19245"/>
    <n v="5.4192667706708271"/>
    <n v="37.712370911798708"/>
  </r>
  <r>
    <x v="40"/>
    <x v="4"/>
    <x v="0"/>
    <n v="51020"/>
    <n v="51020"/>
    <n v="52020"/>
    <n v="6752"/>
    <n v="5"/>
    <n v="9016"/>
    <n v="7.7043838862559237"/>
    <n v="17.671501372010976"/>
  </r>
  <r>
    <x v="40"/>
    <x v="1"/>
    <x v="0"/>
    <n v="50478.559999999998"/>
    <n v="46820.71"/>
    <n v="49270"/>
    <n v="4275"/>
    <n v="3"/>
    <n v="706"/>
    <n v="11.525146198830409"/>
    <n v="1.3986135896111143"/>
  </r>
  <r>
    <x v="40"/>
    <x v="4"/>
    <x v="0"/>
    <n v="50360"/>
    <n v="50360"/>
    <n v="52360"/>
    <n v="4949"/>
    <n v="4"/>
    <n v="3790"/>
    <n v="10.57991513437058"/>
    <n v="7.5258141382049244"/>
  </r>
  <r>
    <x v="40"/>
    <x v="0"/>
    <x v="0"/>
    <n v="50259"/>
    <n v="50259"/>
    <n v="50259"/>
    <n v="7408"/>
    <n v="5"/>
    <n v="7664"/>
    <n v="6.7844222462203021"/>
    <n v="15.249010127539348"/>
  </r>
  <r>
    <x v="40"/>
    <x v="0"/>
    <x v="0"/>
    <n v="49978"/>
    <n v="39618"/>
    <n v="39618"/>
    <n v="7190"/>
    <n v="5"/>
    <n v="10106"/>
    <n v="5.5101529902642561"/>
    <n v="20.220897194765698"/>
  </r>
  <r>
    <x v="40"/>
    <x v="4"/>
    <x v="0"/>
    <n v="49940"/>
    <n v="49940"/>
    <n v="52440"/>
    <n v="8628"/>
    <n v="7"/>
    <n v="2408"/>
    <n v="6.0778859527121005"/>
    <n v="4.8217861433720461"/>
  </r>
  <r>
    <x v="40"/>
    <x v="0"/>
    <x v="0"/>
    <n v="49897"/>
    <n v="23087"/>
    <n v="23087"/>
    <n v="7054"/>
    <n v="4"/>
    <n v="16854"/>
    <n v="3.2728948114544938"/>
    <n v="33.777581818546203"/>
  </r>
  <r>
    <x v="40"/>
    <x v="4"/>
    <x v="0"/>
    <n v="49620"/>
    <n v="49620"/>
    <n v="50620"/>
    <n v="7131"/>
    <n v="5"/>
    <n v="15676"/>
    <n v="7.0985836488571028"/>
    <n v="31.59209995969367"/>
  </r>
  <r>
    <x v="41"/>
    <x v="2"/>
    <x v="0"/>
    <n v="49608.13"/>
    <n v="45777.77"/>
    <n v="46230"/>
    <n v="4819"/>
    <n v="4"/>
    <n v="9137"/>
    <n v="9.5932766134052709"/>
    <n v="18.418351991901329"/>
  </r>
  <r>
    <x v="41"/>
    <x v="1"/>
    <x v="0"/>
    <n v="49464.29"/>
    <n v="29375"/>
    <n v="32900"/>
    <n v="4911"/>
    <n v="5"/>
    <n v="3163"/>
    <n v="6.6992465892893502"/>
    <n v="6.3945120813419134"/>
  </r>
  <r>
    <x v="41"/>
    <x v="4"/>
    <x v="0"/>
    <n v="49450"/>
    <n v="49450"/>
    <n v="50450"/>
    <n v="3538"/>
    <n v="6"/>
    <n v="15233"/>
    <n v="14.259468626342567"/>
    <n v="30.804853387259858"/>
  </r>
  <r>
    <x v="41"/>
    <x v="0"/>
    <x v="0"/>
    <n v="49425"/>
    <n v="27225"/>
    <n v="27225"/>
    <n v="7654"/>
    <n v="4"/>
    <n v="2181"/>
    <n v="3.5569636791220276"/>
    <n v="4.412746585735964"/>
  </r>
  <r>
    <x v="41"/>
    <x v="2"/>
    <x v="0"/>
    <n v="49055.01"/>
    <n v="49055.01"/>
    <n v="55780"/>
    <n v="8482"/>
    <n v="8"/>
    <n v="9410"/>
    <n v="6.5762791794388118"/>
    <n v="19.182546288340376"/>
  </r>
  <r>
    <x v="41"/>
    <x v="3"/>
    <x v="0"/>
    <n v="49000"/>
    <n v="49000"/>
    <n v="53000"/>
    <n v="3970"/>
    <n v="1"/>
    <n v="1719"/>
    <n v="13.350125944584383"/>
    <n v="3.5081632653061225"/>
  </r>
  <r>
    <x v="41"/>
    <x v="3"/>
    <x v="0"/>
    <n v="48800"/>
    <n v="44620"/>
    <n v="44620"/>
    <n v="5436"/>
    <n v="1"/>
    <n v="7703"/>
    <n v="8.2082413539367174"/>
    <n v="15.784836065573771"/>
  </r>
  <r>
    <x v="41"/>
    <x v="0"/>
    <x v="0"/>
    <n v="48650"/>
    <n v="40554"/>
    <n v="40554"/>
    <n v="6821"/>
    <n v="4"/>
    <n v="5236"/>
    <n v="5.9454625421492446"/>
    <n v="10.762589928057555"/>
  </r>
  <r>
    <x v="41"/>
    <x v="4"/>
    <x v="0"/>
    <n v="48440"/>
    <n v="48440"/>
    <n v="49440"/>
    <n v="4231"/>
    <n v="7"/>
    <n v="8021"/>
    <n v="11.685180808319545"/>
    <n v="16.558629232039639"/>
  </r>
  <r>
    <x v="41"/>
    <x v="1"/>
    <x v="0"/>
    <n v="48305.1"/>
    <n v="23728.82"/>
    <n v="28000"/>
    <n v="6524"/>
    <n v="4"/>
    <n v="11874"/>
    <n v="4.2918454935622314"/>
    <n v="24.581255395393033"/>
  </r>
  <r>
    <x v="42"/>
    <x v="4"/>
    <x v="0"/>
    <n v="48260"/>
    <n v="48260"/>
    <n v="48760"/>
    <n v="3611"/>
    <n v="7"/>
    <n v="11521"/>
    <n v="13.503184713375797"/>
    <n v="23.87277248238707"/>
  </r>
  <r>
    <x v="42"/>
    <x v="4"/>
    <x v="0"/>
    <n v="47920"/>
    <n v="47920"/>
    <n v="50420"/>
    <n v="6787"/>
    <n v="5"/>
    <n v="5726"/>
    <n v="7.4289082068660672"/>
    <n v="11.949081803005008"/>
  </r>
  <r>
    <x v="42"/>
    <x v="3"/>
    <x v="0"/>
    <n v="47500"/>
    <n v="47500"/>
    <n v="51500"/>
    <n v="7447"/>
    <n v="1"/>
    <n v="7490"/>
    <n v="6.9155364576339462"/>
    <n v="15.768421052631579"/>
  </r>
  <r>
    <x v="42"/>
    <x v="3"/>
    <x v="0"/>
    <n v="47500"/>
    <n v="42750"/>
    <n v="46750"/>
    <n v="4725"/>
    <n v="1"/>
    <n v="10409"/>
    <n v="9.894179894179894"/>
    <n v="21.913684210526316"/>
  </r>
  <r>
    <x v="42"/>
    <x v="2"/>
    <x v="0"/>
    <n v="47456.98"/>
    <n v="47456.98"/>
    <n v="55050"/>
    <n v="6391"/>
    <n v="9"/>
    <n v="9220"/>
    <n v="8.6136754811453606"/>
    <n v="19.428122059178648"/>
  </r>
  <r>
    <x v="42"/>
    <x v="1"/>
    <x v="0"/>
    <n v="47321.409999999996"/>
    <n v="42633.919999999998"/>
    <n v="49250"/>
    <n v="8769"/>
    <n v="4"/>
    <n v="17778"/>
    <n v="5.6163758695404269"/>
    <n v="37.568618517495572"/>
  </r>
  <r>
    <x v="42"/>
    <x v="1"/>
    <x v="0"/>
    <n v="47288.14"/>
    <n v="47288.14"/>
    <n v="55800"/>
    <n v="4385"/>
    <n v="1"/>
    <n v="10113"/>
    <n v="12.725199543899658"/>
    <n v="21.385911985542254"/>
  </r>
  <r>
    <x v="42"/>
    <x v="0"/>
    <x v="0"/>
    <n v="47284.32"/>
    <n v="27749.360000000001"/>
    <n v="29767.5"/>
    <n v="6871"/>
    <n v="4"/>
    <n v="14492"/>
    <n v="4.3323388153107265"/>
    <n v="30.648637857116274"/>
  </r>
  <r>
    <x v="42"/>
    <x v="4"/>
    <x v="0"/>
    <n v="47000"/>
    <n v="47000"/>
    <n v="48000"/>
    <n v="8830"/>
    <n v="4"/>
    <n v="5803"/>
    <n v="5.4360135900339754"/>
    <n v="12.346808510638297"/>
  </r>
  <r>
    <x v="42"/>
    <x v="3"/>
    <x v="0"/>
    <n v="47000"/>
    <n v="47000"/>
    <n v="51000"/>
    <n v="5556"/>
    <n v="1"/>
    <n v="11665"/>
    <n v="9.1792656587472994"/>
    <n v="24.819148936170212"/>
  </r>
  <r>
    <x v="43"/>
    <x v="3"/>
    <x v="0"/>
    <n v="47000"/>
    <n v="42300"/>
    <n v="42300"/>
    <n v="7257"/>
    <n v="1"/>
    <n v="4178"/>
    <n v="5.8288548987184789"/>
    <n v="8.8893617021276601"/>
  </r>
  <r>
    <x v="43"/>
    <x v="3"/>
    <x v="0"/>
    <n v="47000"/>
    <n v="39950"/>
    <n v="39950"/>
    <n v="5575"/>
    <n v="1"/>
    <n v="3431"/>
    <n v="7.1659192825112106"/>
    <n v="7.3"/>
  </r>
  <r>
    <x v="43"/>
    <x v="3"/>
    <x v="0"/>
    <n v="47000"/>
    <n v="42300"/>
    <n v="46300"/>
    <n v="3682"/>
    <n v="1"/>
    <n v="17182"/>
    <n v="12.574687669744703"/>
    <n v="36.55744680851064"/>
  </r>
  <r>
    <x v="43"/>
    <x v="2"/>
    <x v="0"/>
    <n v="46667.5"/>
    <n v="46667.5"/>
    <n v="53550"/>
    <n v="4353"/>
    <n v="9"/>
    <n v="6517"/>
    <n v="12.301860785665058"/>
    <n v="13.964750629453047"/>
  </r>
  <r>
    <x v="43"/>
    <x v="2"/>
    <x v="0"/>
    <n v="46281.43"/>
    <n v="38321.43"/>
    <n v="42920"/>
    <n v="8566"/>
    <n v="10"/>
    <n v="9102"/>
    <n v="5.0105066542143355"/>
    <n v="19.666635192559951"/>
  </r>
  <r>
    <x v="43"/>
    <x v="3"/>
    <x v="0"/>
    <n v="46260"/>
    <n v="46260"/>
    <n v="46260"/>
    <n v="5776"/>
    <n v="1"/>
    <n v="10255"/>
    <n v="8.0090027700831019"/>
    <n v="22.168179853004755"/>
  </r>
  <r>
    <x v="43"/>
    <x v="0"/>
    <x v="0"/>
    <n v="46059"/>
    <n v="35140"/>
    <n v="35140"/>
    <n v="5984"/>
    <n v="2"/>
    <n v="151"/>
    <n v="5.8723262032085559"/>
    <n v="0.32784037864478172"/>
  </r>
  <r>
    <x v="43"/>
    <x v="1"/>
    <x v="0"/>
    <n v="45937.5"/>
    <n v="37500"/>
    <n v="43000"/>
    <n v="6447"/>
    <n v="2"/>
    <n v="4709"/>
    <n v="6.6697688847525978"/>
    <n v="10.250884353741496"/>
  </r>
  <r>
    <x v="43"/>
    <x v="0"/>
    <x v="0"/>
    <n v="45918"/>
    <n v="45918"/>
    <n v="45918"/>
    <n v="5911"/>
    <n v="4"/>
    <n v="12564"/>
    <n v="7.7682287261038745"/>
    <n v="27.361818894551153"/>
  </r>
  <r>
    <x v="44"/>
    <x v="0"/>
    <x v="0"/>
    <n v="45842.37"/>
    <n v="21090"/>
    <n v="21090"/>
    <n v="8242"/>
    <n v="4"/>
    <n v="12222"/>
    <n v="2.5588449405484104"/>
    <n v="26.660925253210078"/>
  </r>
  <r>
    <x v="44"/>
    <x v="1"/>
    <x v="0"/>
    <n v="45535.72"/>
    <n v="45535.72"/>
    <n v="51000"/>
    <n v="7612"/>
    <n v="3"/>
    <n v="11806"/>
    <n v="6.6999474513925383"/>
    <n v="25.926898707212708"/>
  </r>
  <r>
    <x v="44"/>
    <x v="4"/>
    <x v="0"/>
    <n v="45440"/>
    <n v="45440"/>
    <n v="46440"/>
    <n v="4312"/>
    <n v="5"/>
    <n v="17612"/>
    <n v="10.769944341372913"/>
    <n v="38.758802816901408"/>
  </r>
  <r>
    <x v="44"/>
    <x v="1"/>
    <x v="0"/>
    <n v="45376.32"/>
    <n v="40249.42"/>
    <n v="46475"/>
    <n v="7519"/>
    <n v="4"/>
    <n v="6883"/>
    <n v="6.1810081127809546"/>
    <n v="15.168704734099196"/>
  </r>
  <r>
    <x v="44"/>
    <x v="0"/>
    <x v="0"/>
    <n v="45199"/>
    <n v="40600"/>
    <n v="40600"/>
    <n v="4692"/>
    <n v="3"/>
    <n v="6264"/>
    <n v="8.6530264279624891"/>
    <n v="13.858713688355936"/>
  </r>
  <r>
    <x v="44"/>
    <x v="1"/>
    <x v="0"/>
    <n v="45060.72"/>
    <n v="25051.79"/>
    <n v="26390"/>
    <n v="3431"/>
    <n v="4"/>
    <n v="2008"/>
    <n v="7.6916350918099683"/>
    <n v="4.4562093104593092"/>
  </r>
  <r>
    <x v="44"/>
    <x v="3"/>
    <x v="0"/>
    <n v="45000"/>
    <n v="45000"/>
    <n v="49000"/>
    <n v="5072"/>
    <n v="1"/>
    <n v="13226"/>
    <n v="9.6608832807570977"/>
    <n v="29.391111111111112"/>
  </r>
  <r>
    <x v="44"/>
    <x v="2"/>
    <x v="0"/>
    <n v="44463.25"/>
    <n v="44463.25"/>
    <n v="50890"/>
    <n v="5573"/>
    <n v="9"/>
    <n v="14167"/>
    <n v="9.1315270052036599"/>
    <n v="31.862268277734984"/>
  </r>
  <r>
    <x v="45"/>
    <x v="1"/>
    <x v="0"/>
    <n v="44279.66"/>
    <n v="41991.53"/>
    <n v="47300"/>
    <n v="6292"/>
    <n v="3"/>
    <n v="5232"/>
    <n v="7.5174825174825175"/>
    <n v="11.81580888380805"/>
  </r>
  <r>
    <x v="45"/>
    <x v="1"/>
    <x v="0"/>
    <n v="44067.799999999996"/>
    <n v="31779.659999999996"/>
    <n v="37500"/>
    <n v="4494"/>
    <n v="3"/>
    <n v="16394"/>
    <n v="8.344459279038718"/>
    <n v="37.201766369094898"/>
  </r>
  <r>
    <x v="45"/>
    <x v="4"/>
    <x v="0"/>
    <n v="44000"/>
    <n v="44000"/>
    <n v="45500"/>
    <n v="7720"/>
    <n v="5"/>
    <n v="274"/>
    <n v="5.8937823834196887"/>
    <n v="0.62272727272727268"/>
  </r>
  <r>
    <x v="45"/>
    <x v="2"/>
    <x v="0"/>
    <n v="43986.7"/>
    <n v="24584.989999999998"/>
    <n v="28700"/>
    <n v="6901"/>
    <n v="6"/>
    <n v="180"/>
    <n v="4.1588175626720769"/>
    <n v="0.40921460350515049"/>
  </r>
  <r>
    <x v="45"/>
    <x v="4"/>
    <x v="0"/>
    <n v="43700"/>
    <n v="43700"/>
    <n v="44700"/>
    <n v="6113"/>
    <n v="4"/>
    <n v="13930"/>
    <n v="7.3122852936365126"/>
    <n v="31.876430205949656"/>
  </r>
  <r>
    <x v="45"/>
    <x v="1"/>
    <x v="0"/>
    <n v="43275"/>
    <n v="15475"/>
    <n v="19000"/>
    <n v="8313"/>
    <n v="3"/>
    <n v="19335"/>
    <n v="2.2855768074100804"/>
    <n v="44.679376083188913"/>
  </r>
  <r>
    <x v="45"/>
    <x v="3"/>
    <x v="0"/>
    <n v="43000"/>
    <n v="43000"/>
    <n v="43000"/>
    <n v="8180"/>
    <n v="1"/>
    <n v="10387"/>
    <n v="5.2567237163814182"/>
    <n v="24.155813953488373"/>
  </r>
  <r>
    <x v="45"/>
    <x v="2"/>
    <x v="0"/>
    <n v="42758.54"/>
    <n v="42758.54"/>
    <n v="50250"/>
    <n v="8688"/>
    <n v="8"/>
    <n v="15394"/>
    <n v="5.7838397790055245"/>
    <n v="36.00216471376244"/>
  </r>
  <r>
    <x v="45"/>
    <x v="4"/>
    <x v="0"/>
    <n v="42460"/>
    <n v="42460"/>
    <n v="43960"/>
    <n v="6189"/>
    <n v="3"/>
    <n v="81"/>
    <n v="7.102924543544999"/>
    <n v="0.19076778144135656"/>
  </r>
  <r>
    <x v="46"/>
    <x v="4"/>
    <x v="0"/>
    <n v="42440"/>
    <n v="42440"/>
    <n v="42940"/>
    <n v="3520"/>
    <n v="6"/>
    <n v="16423"/>
    <n v="12.198863636363637"/>
    <n v="38.69698397737983"/>
  </r>
  <r>
    <x v="46"/>
    <x v="3"/>
    <x v="0"/>
    <n v="42300"/>
    <n v="42300"/>
    <n v="46300"/>
    <n v="7162"/>
    <n v="1"/>
    <n v="10333"/>
    <n v="6.4646746718793633"/>
    <n v="24.42789598108747"/>
  </r>
  <r>
    <x v="46"/>
    <x v="3"/>
    <x v="0"/>
    <n v="42000"/>
    <n v="42000"/>
    <n v="46000"/>
    <n v="8813"/>
    <n v="1"/>
    <n v="8355"/>
    <n v="5.2195620106660616"/>
    <n v="19.892857142857142"/>
  </r>
  <r>
    <x v="46"/>
    <x v="0"/>
    <x v="0"/>
    <n v="41996"/>
    <n v="38497"/>
    <n v="38497"/>
    <n v="4979"/>
    <n v="2"/>
    <n v="4732"/>
    <n v="7.7318738702550709"/>
    <n v="11.267739784741405"/>
  </r>
  <r>
    <x v="46"/>
    <x v="4"/>
    <x v="0"/>
    <n v="41940"/>
    <n v="41940"/>
    <n v="42940"/>
    <n v="6143"/>
    <n v="4"/>
    <n v="4213"/>
    <n v="6.9900699983721308"/>
    <n v="10.045302813543158"/>
  </r>
  <r>
    <x v="46"/>
    <x v="4"/>
    <x v="0"/>
    <n v="41720"/>
    <n v="41720"/>
    <n v="43220"/>
    <n v="4809"/>
    <n v="6"/>
    <n v="9594"/>
    <n v="8.9873154501975456"/>
    <n v="22.996164908916587"/>
  </r>
  <r>
    <x v="46"/>
    <x v="4"/>
    <x v="0"/>
    <n v="41660"/>
    <n v="41660"/>
    <n v="44160"/>
    <n v="7858"/>
    <n v="6"/>
    <n v="11313"/>
    <n v="5.6197505726647998"/>
    <n v="27.155544887181946"/>
  </r>
  <r>
    <x v="46"/>
    <x v="0"/>
    <x v="0"/>
    <n v="41649"/>
    <n v="163.05000000000291"/>
    <n v="163.05000000000291"/>
    <n v="5473"/>
    <n v="4"/>
    <n v="18964"/>
    <n v="2.979170473232284E-2"/>
    <n v="45.532905952123699"/>
  </r>
  <r>
    <x v="46"/>
    <x v="4"/>
    <x v="0"/>
    <n v="40860"/>
    <n v="40860"/>
    <n v="40860"/>
    <n v="7349"/>
    <n v="4"/>
    <n v="1357"/>
    <n v="5.5599401279085594"/>
    <n v="3.3210964268232992"/>
  </r>
  <r>
    <x v="46"/>
    <x v="0"/>
    <x v="0"/>
    <n v="40527"/>
    <n v="33660.199999999997"/>
    <n v="33660.199999999997"/>
    <n v="5378"/>
    <n v="4"/>
    <n v="5099"/>
    <n v="6.2588694682037929"/>
    <n v="12.581735633034766"/>
  </r>
  <r>
    <x v="47"/>
    <x v="4"/>
    <x v="0"/>
    <n v="40460"/>
    <n v="40460"/>
    <n v="40960"/>
    <n v="3134"/>
    <n v="5"/>
    <n v="899"/>
    <n v="13.069559668155712"/>
    <n v="2.2219476025704399"/>
  </r>
  <r>
    <x v="47"/>
    <x v="0"/>
    <x v="0"/>
    <n v="40300"/>
    <n v="37710"/>
    <n v="37710"/>
    <n v="7737"/>
    <n v="3"/>
    <n v="9440"/>
    <n v="4.8739821636293135"/>
    <n v="23.424317617866006"/>
  </r>
  <r>
    <x v="47"/>
    <x v="4"/>
    <x v="0"/>
    <n v="40120"/>
    <n v="40120"/>
    <n v="41120"/>
    <n v="7870"/>
    <n v="4"/>
    <n v="19689"/>
    <n v="5.2249047013977128"/>
    <n v="49.075274177467598"/>
  </r>
  <r>
    <x v="47"/>
    <x v="3"/>
    <x v="0"/>
    <n v="40000"/>
    <n v="40000"/>
    <n v="44000"/>
    <n v="4618"/>
    <n v="1"/>
    <n v="4536"/>
    <n v="9.5279341706366392"/>
    <n v="11.34"/>
  </r>
  <r>
    <x v="47"/>
    <x v="3"/>
    <x v="0"/>
    <n v="40000"/>
    <n v="40000"/>
    <n v="40000"/>
    <n v="7938"/>
    <n v="1"/>
    <n v="7758"/>
    <n v="5.0390526581002772"/>
    <n v="19.395"/>
  </r>
  <r>
    <x v="47"/>
    <x v="0"/>
    <x v="0"/>
    <n v="39825"/>
    <n v="39825"/>
    <n v="39825"/>
    <n v="6483"/>
    <n v="3"/>
    <n v="3949"/>
    <n v="6.1429893567792693"/>
    <n v="9.9158819836785934"/>
  </r>
  <r>
    <x v="47"/>
    <x v="4"/>
    <x v="0"/>
    <n v="39500"/>
    <n v="39500"/>
    <n v="40000"/>
    <n v="8271"/>
    <n v="5"/>
    <n v="16456"/>
    <n v="4.8361745859025511"/>
    <n v="41.660759493670888"/>
  </r>
  <r>
    <x v="47"/>
    <x v="0"/>
    <x v="0"/>
    <n v="39389.64"/>
    <n v="24870.839999999997"/>
    <n v="24870.839999999997"/>
    <n v="8149"/>
    <n v="2"/>
    <n v="12468"/>
    <n v="3.0520112897288008"/>
    <n v="31.65299302049981"/>
  </r>
  <r>
    <x v="47"/>
    <x v="0"/>
    <x v="0"/>
    <n v="38657"/>
    <n v="38657"/>
    <n v="38657"/>
    <n v="7863"/>
    <n v="2"/>
    <n v="8140"/>
    <n v="4.9163169273814065"/>
    <n v="21.056988385027292"/>
  </r>
  <r>
    <x v="47"/>
    <x v="0"/>
    <x v="0"/>
    <n v="38639"/>
    <n v="38639"/>
    <n v="41639"/>
    <n v="8196"/>
    <n v="3"/>
    <n v="9915"/>
    <n v="5.0804050756466568"/>
    <n v="25.660601982452963"/>
  </r>
  <r>
    <x v="48"/>
    <x v="4"/>
    <x v="0"/>
    <n v="38460"/>
    <n v="38460"/>
    <n v="38460"/>
    <n v="8970"/>
    <n v="4"/>
    <n v="9598"/>
    <n v="4.2876254180602009"/>
    <n v="24.955798231929275"/>
  </r>
  <r>
    <x v="48"/>
    <x v="4"/>
    <x v="0"/>
    <n v="38240"/>
    <n v="38240"/>
    <n v="38800"/>
    <n v="6897"/>
    <n v="5"/>
    <n v="9285"/>
    <n v="5.6256343337683052"/>
    <n v="24.280857740585773"/>
  </r>
  <r>
    <x v="48"/>
    <x v="4"/>
    <x v="0"/>
    <n v="38200"/>
    <n v="38200"/>
    <n v="38200"/>
    <n v="6299"/>
    <n v="3"/>
    <n v="17764"/>
    <n v="6.064454675345293"/>
    <n v="46.502617801047123"/>
  </r>
  <r>
    <x v="48"/>
    <x v="1"/>
    <x v="0"/>
    <n v="38135.58"/>
    <n v="37118.639999999999"/>
    <n v="43800"/>
    <n v="7508"/>
    <n v="3"/>
    <n v="13839"/>
    <n v="5.8337773042088443"/>
    <n v="36.288945913501244"/>
  </r>
  <r>
    <x v="48"/>
    <x v="4"/>
    <x v="0"/>
    <n v="38020"/>
    <n v="38020"/>
    <n v="38020"/>
    <n v="5261"/>
    <n v="3"/>
    <n v="16817"/>
    <n v="7.2267629728188556"/>
    <n v="44.23198316675434"/>
  </r>
  <r>
    <x v="48"/>
    <x v="3"/>
    <x v="0"/>
    <n v="38000"/>
    <n v="32300"/>
    <n v="32300"/>
    <n v="7700"/>
    <n v="1"/>
    <n v="2110"/>
    <n v="4.1948051948051948"/>
    <n v="5.552631578947369"/>
  </r>
  <r>
    <x v="48"/>
    <x v="3"/>
    <x v="0"/>
    <n v="38000"/>
    <n v="34200"/>
    <n v="34200"/>
    <n v="7176"/>
    <n v="1"/>
    <n v="3675"/>
    <n v="4.7658862876254178"/>
    <n v="9.6710526315789469"/>
  </r>
  <r>
    <x v="48"/>
    <x v="3"/>
    <x v="0"/>
    <n v="38000"/>
    <n v="17000"/>
    <n v="18500"/>
    <n v="6825"/>
    <n v="0"/>
    <n v="17655"/>
    <n v="2.7106227106227108"/>
    <n v="46.460526315789473"/>
  </r>
  <r>
    <x v="48"/>
    <x v="3"/>
    <x v="0"/>
    <n v="38000"/>
    <n v="38000"/>
    <n v="42000"/>
    <n v="6678"/>
    <n v="1"/>
    <n v="16162"/>
    <n v="6.2893081761006293"/>
    <n v="42.531578947368423"/>
  </r>
  <r>
    <x v="48"/>
    <x v="4"/>
    <x v="0"/>
    <n v="37940"/>
    <n v="37940"/>
    <n v="40940"/>
    <n v="5304"/>
    <n v="3"/>
    <n v="18821"/>
    <n v="7.7187028657616894"/>
    <n v="49.607274644175014"/>
  </r>
  <r>
    <x v="49"/>
    <x v="4"/>
    <x v="0"/>
    <n v="37900"/>
    <n v="37900"/>
    <n v="40400"/>
    <n v="8737"/>
    <n v="5"/>
    <n v="13366"/>
    <n v="4.624012819045439"/>
    <n v="35.266490765171504"/>
  </r>
  <r>
    <x v="49"/>
    <x v="4"/>
    <x v="0"/>
    <n v="37880"/>
    <n v="37880"/>
    <n v="39880"/>
    <n v="4766"/>
    <n v="1"/>
    <n v="9184"/>
    <n v="8.3676038606798162"/>
    <n v="24.244984160506863"/>
  </r>
  <r>
    <x v="49"/>
    <x v="1"/>
    <x v="0"/>
    <n v="37737.81"/>
    <n v="37737.81"/>
    <n v="41900"/>
    <n v="8784"/>
    <n v="3"/>
    <n v="954"/>
    <n v="4.7700364298724951"/>
    <n v="2.5279686341099286"/>
  </r>
  <r>
    <x v="49"/>
    <x v="1"/>
    <x v="0"/>
    <n v="37688.160000000003"/>
    <n v="13352.46"/>
    <n v="15825"/>
    <n v="8399"/>
    <n v="3"/>
    <n v="11673"/>
    <n v="1.8841528753423027"/>
    <n v="30.972591922768316"/>
  </r>
  <r>
    <x v="49"/>
    <x v="4"/>
    <x v="0"/>
    <n v="37480"/>
    <n v="37480"/>
    <n v="38480"/>
    <n v="3416"/>
    <n v="5"/>
    <n v="12043"/>
    <n v="11.264637002341921"/>
    <n v="32.131803628601922"/>
  </r>
  <r>
    <x v="49"/>
    <x v="4"/>
    <x v="0"/>
    <n v="37460"/>
    <n v="37460"/>
    <n v="39460"/>
    <n v="5642"/>
    <n v="3"/>
    <n v="18215"/>
    <n v="6.9939737681673169"/>
    <n v="48.625200213561129"/>
  </r>
  <r>
    <x v="49"/>
    <x v="1"/>
    <x v="0"/>
    <n v="37457.630000000005"/>
    <n v="37457.630000000005"/>
    <n v="44200"/>
    <n v="6932"/>
    <n v="4"/>
    <n v="15099"/>
    <n v="6.3762261973456438"/>
    <n v="40.309544410578027"/>
  </r>
  <r>
    <x v="49"/>
    <x v="0"/>
    <x v="0"/>
    <n v="37441.94"/>
    <n v="35221.94"/>
    <n v="35225"/>
    <n v="8842"/>
    <n v="6"/>
    <n v="15364"/>
    <n v="3.9838271884189096"/>
    <n v="41.034198548472645"/>
  </r>
  <r>
    <x v="49"/>
    <x v="4"/>
    <x v="0"/>
    <n v="37380"/>
    <n v="37380"/>
    <n v="38380"/>
    <n v="3971"/>
    <n v="6"/>
    <n v="18781"/>
    <n v="9.6650717703349276"/>
    <n v="50.243445692883896"/>
  </r>
  <r>
    <x v="49"/>
    <x v="0"/>
    <x v="0"/>
    <n v="37200"/>
    <n v="33480"/>
    <n v="33480"/>
    <n v="4125"/>
    <n v="3"/>
    <n v="17134"/>
    <n v="8.1163636363636371"/>
    <n v="46.059139784946233"/>
  </r>
  <r>
    <x v="50"/>
    <x v="4"/>
    <x v="0"/>
    <n v="36980"/>
    <n v="36980"/>
    <n v="37480"/>
    <n v="7650"/>
    <n v="6"/>
    <n v="6151"/>
    <n v="4.8993464052287585"/>
    <n v="16.63331530557058"/>
  </r>
  <r>
    <x v="50"/>
    <x v="2"/>
    <x v="0"/>
    <n v="36956.35"/>
    <n v="36956.35"/>
    <n v="39070"/>
    <n v="4008"/>
    <n v="4"/>
    <n v="5852"/>
    <n v="9.7480039920159687"/>
    <n v="15.834897115110124"/>
  </r>
  <r>
    <x v="50"/>
    <x v="1"/>
    <x v="0"/>
    <n v="36864.399999999994"/>
    <n v="8983.0499999999993"/>
    <n v="10600"/>
    <n v="4728"/>
    <n v="2"/>
    <n v="145"/>
    <n v="2.2419627749576989"/>
    <n v="0.39333340567051145"/>
  </r>
  <r>
    <x v="50"/>
    <x v="1"/>
    <x v="0"/>
    <n v="36639.279999999999"/>
    <n v="32975.360000000001"/>
    <n v="33930"/>
    <n v="8353"/>
    <n v="3"/>
    <n v="5641"/>
    <n v="4.062013647791213"/>
    <n v="15.396044900445643"/>
  </r>
  <r>
    <x v="50"/>
    <x v="1"/>
    <x v="0"/>
    <n v="36491.520000000004"/>
    <n v="19093.22"/>
    <n v="22530"/>
    <n v="8127"/>
    <n v="4"/>
    <n v="3038"/>
    <n v="2.7722406792174232"/>
    <n v="8.3252218597635821"/>
  </r>
  <r>
    <x v="50"/>
    <x v="1"/>
    <x v="0"/>
    <n v="36271.19"/>
    <n v="36271.19"/>
    <n v="42800"/>
    <n v="7087"/>
    <n v="2"/>
    <n v="10931"/>
    <n v="6.0392267532101034"/>
    <n v="30.136866201522473"/>
  </r>
  <r>
    <x v="50"/>
    <x v="1"/>
    <x v="0"/>
    <n v="36199.15"/>
    <n v="36199.15"/>
    <n v="43215"/>
    <n v="7210"/>
    <n v="3"/>
    <n v="15955"/>
    <n v="5.9937586685159499"/>
    <n v="44.075620560151272"/>
  </r>
  <r>
    <x v="50"/>
    <x v="0"/>
    <x v="0"/>
    <n v="36117.599999999999"/>
    <n v="-69377.45"/>
    <n v="-69377.45"/>
    <n v="6937"/>
    <n v="1"/>
    <n v="12744"/>
    <n v="-10.001073951275767"/>
    <n v="35.284736527344016"/>
  </r>
  <r>
    <x v="50"/>
    <x v="0"/>
    <x v="0"/>
    <n v="36036"/>
    <n v="36036"/>
    <n v="39036"/>
    <n v="5806"/>
    <n v="7"/>
    <n v="12860"/>
    <n v="6.7233895969686532"/>
    <n v="35.686535686535684"/>
  </r>
  <r>
    <x v="50"/>
    <x v="3"/>
    <x v="0"/>
    <n v="36001"/>
    <n v="36001"/>
    <n v="40001.18"/>
    <n v="3287"/>
    <n v="2"/>
    <n v="11260"/>
    <n v="12.169510191664132"/>
    <n v="31.2769089747507"/>
  </r>
  <r>
    <x v="51"/>
    <x v="3"/>
    <x v="0"/>
    <n v="36000"/>
    <n v="32400"/>
    <n v="36400"/>
    <n v="5535"/>
    <n v="1"/>
    <n v="15956"/>
    <n v="6.5763324299909662"/>
    <n v="44.322222222222223"/>
  </r>
  <r>
    <x v="51"/>
    <x v="3"/>
    <x v="0"/>
    <n v="36000"/>
    <n v="32400"/>
    <n v="36400"/>
    <n v="8870"/>
    <n v="1"/>
    <n v="16060"/>
    <n v="4.1037204058624575"/>
    <n v="44.611111111111114"/>
  </r>
  <r>
    <x v="51"/>
    <x v="1"/>
    <x v="0"/>
    <n v="35982.14"/>
    <n v="33109.380000000005"/>
    <n v="37082.5"/>
    <n v="4250"/>
    <n v="2"/>
    <n v="16981"/>
    <n v="8.7252941176470582"/>
    <n v="47.192857345338552"/>
  </r>
  <r>
    <x v="51"/>
    <x v="4"/>
    <x v="0"/>
    <n v="35940"/>
    <n v="35940"/>
    <n v="35940"/>
    <n v="7222"/>
    <n v="4"/>
    <n v="1470"/>
    <n v="4.976460814178898"/>
    <n v="4.0901502504173628"/>
  </r>
  <r>
    <x v="51"/>
    <x v="1"/>
    <x v="0"/>
    <n v="35771.1"/>
    <n v="20987.18"/>
    <n v="25910"/>
    <n v="8728"/>
    <n v="4"/>
    <n v="18544"/>
    <n v="2.9686067827681026"/>
    <n v="51.840731763909972"/>
  </r>
  <r>
    <x v="51"/>
    <x v="0"/>
    <x v="0"/>
    <n v="35678"/>
    <n v="35678"/>
    <n v="35678"/>
    <n v="7906"/>
    <n v="3"/>
    <n v="18385"/>
    <n v="4.5127751075132814"/>
    <n v="51.530354840517965"/>
  </r>
  <r>
    <x v="51"/>
    <x v="4"/>
    <x v="0"/>
    <n v="35640"/>
    <n v="35640"/>
    <n v="35640"/>
    <n v="4350"/>
    <n v="5"/>
    <n v="10425"/>
    <n v="8.1931034482758616"/>
    <n v="29.250841750841751"/>
  </r>
  <r>
    <x v="51"/>
    <x v="4"/>
    <x v="0"/>
    <n v="35560"/>
    <n v="35560"/>
    <n v="37060"/>
    <n v="4197"/>
    <n v="4"/>
    <n v="14945"/>
    <n v="8.8301167500595668"/>
    <n v="42.027559055118111"/>
  </r>
  <r>
    <x v="52"/>
    <x v="4"/>
    <x v="0"/>
    <n v="35480"/>
    <n v="35480"/>
    <n v="35480"/>
    <n v="6590"/>
    <n v="2"/>
    <n v="2997"/>
    <n v="5.3839150227617605"/>
    <n v="8.4470124013528753"/>
  </r>
  <r>
    <x v="52"/>
    <x v="4"/>
    <x v="0"/>
    <n v="35384"/>
    <n v="35384"/>
    <n v="35384"/>
    <n v="6876"/>
    <n v="4"/>
    <n v="14565"/>
    <n v="5.1460151250727169"/>
    <n v="41.162672394302504"/>
  </r>
  <r>
    <x v="52"/>
    <x v="4"/>
    <x v="0"/>
    <n v="35380"/>
    <n v="35380"/>
    <n v="37380"/>
    <n v="3498"/>
    <n v="3"/>
    <n v="10590"/>
    <n v="10.686106346483704"/>
    <n v="29.93216506500848"/>
  </r>
  <r>
    <x v="52"/>
    <x v="3"/>
    <x v="0"/>
    <n v="35000"/>
    <n v="35000"/>
    <n v="35000"/>
    <n v="7862"/>
    <n v="1"/>
    <n v="13001"/>
    <n v="4.4517934367845333"/>
    <n v="37.145714285714284"/>
  </r>
  <r>
    <x v="52"/>
    <x v="4"/>
    <x v="0"/>
    <n v="34960"/>
    <n v="34960"/>
    <n v="37558"/>
    <n v="6932"/>
    <n v="4"/>
    <n v="15288"/>
    <n v="5.4180611656087709"/>
    <n v="43.729977116704802"/>
  </r>
  <r>
    <x v="52"/>
    <x v="4"/>
    <x v="0"/>
    <n v="34940"/>
    <n v="34940"/>
    <n v="34940"/>
    <n v="8386"/>
    <n v="6"/>
    <n v="7892"/>
    <n v="4.1664679227283568"/>
    <n v="22.587292501431026"/>
  </r>
  <r>
    <x v="52"/>
    <x v="0"/>
    <x v="0"/>
    <n v="34800"/>
    <n v="34800"/>
    <n v="34800"/>
    <n v="3631"/>
    <n v="3"/>
    <n v="1377"/>
    <n v="9.5841366014871934"/>
    <n v="3.9568965517241379"/>
  </r>
  <r>
    <x v="52"/>
    <x v="4"/>
    <x v="0"/>
    <n v="34780"/>
    <n v="34780"/>
    <n v="36280"/>
    <n v="4486"/>
    <n v="4"/>
    <n v="19485"/>
    <n v="8.0873829692376287"/>
    <n v="56.02357676825762"/>
  </r>
  <r>
    <x v="52"/>
    <x v="1"/>
    <x v="0"/>
    <n v="34732.14"/>
    <n v="30169.65"/>
    <n v="33790"/>
    <n v="8793"/>
    <n v="3"/>
    <n v="4138"/>
    <n v="3.8428295234845899"/>
    <n v="11.914036969792246"/>
  </r>
  <r>
    <x v="53"/>
    <x v="2"/>
    <x v="0"/>
    <n v="34700"/>
    <n v="34700"/>
    <n v="39490"/>
    <n v="6575"/>
    <n v="6"/>
    <n v="14549"/>
    <n v="6.0060836501901145"/>
    <n v="41.927953890489917"/>
  </r>
  <r>
    <x v="53"/>
    <x v="0"/>
    <x v="0"/>
    <n v="34684"/>
    <n v="34684"/>
    <n v="37684"/>
    <n v="5947"/>
    <n v="3"/>
    <n v="17064"/>
    <n v="6.3366403228518582"/>
    <n v="49.198477684234803"/>
  </r>
  <r>
    <x v="53"/>
    <x v="1"/>
    <x v="0"/>
    <n v="34576.26"/>
    <n v="12633.470000000005"/>
    <n v="14907.5"/>
    <n v="4223"/>
    <n v="3"/>
    <n v="5119"/>
    <n v="3.5300734075301916"/>
    <n v="14.804955770230787"/>
  </r>
  <r>
    <x v="53"/>
    <x v="1"/>
    <x v="0"/>
    <n v="34503.9"/>
    <n v="22215.760000000002"/>
    <n v="23970"/>
    <n v="6863"/>
    <n v="3"/>
    <n v="8839"/>
    <n v="3.4926417018796445"/>
    <n v="25.617393975753465"/>
  </r>
  <r>
    <x v="53"/>
    <x v="1"/>
    <x v="0"/>
    <n v="34237.300000000003"/>
    <n v="34237.300000000003"/>
    <n v="40400"/>
    <n v="7995"/>
    <n v="3"/>
    <n v="7105"/>
    <n v="5.0531582238899313"/>
    <n v="20.752220531408724"/>
  </r>
  <r>
    <x v="53"/>
    <x v="1"/>
    <x v="0"/>
    <n v="34237.29"/>
    <n v="34237.29"/>
    <n v="40400"/>
    <n v="5776"/>
    <n v="2"/>
    <n v="6582"/>
    <n v="6.9944598337950135"/>
    <n v="19.22465241845952"/>
  </r>
  <r>
    <x v="53"/>
    <x v="1"/>
    <x v="0"/>
    <n v="34237.279999999999"/>
    <n v="19830.509999999998"/>
    <n v="23400"/>
    <n v="5943"/>
    <n v="3"/>
    <n v="12513"/>
    <n v="3.9374053508329125"/>
    <n v="36.547879971773462"/>
  </r>
  <r>
    <x v="53"/>
    <x v="1"/>
    <x v="0"/>
    <n v="34196.43"/>
    <n v="34196.43"/>
    <n v="38300"/>
    <n v="6491"/>
    <n v="2"/>
    <n v="13196"/>
    <n v="5.9004775843475583"/>
    <n v="38.58882345320842"/>
  </r>
  <r>
    <x v="53"/>
    <x v="3"/>
    <x v="0"/>
    <n v="34000"/>
    <n v="34000"/>
    <n v="38000"/>
    <n v="4271"/>
    <n v="1"/>
    <n v="13598"/>
    <n v="8.897213767267619"/>
    <n v="39.994117647058822"/>
  </r>
  <r>
    <x v="54"/>
    <x v="3"/>
    <x v="0"/>
    <n v="34000"/>
    <n v="34000"/>
    <n v="38000"/>
    <n v="5378"/>
    <n v="1"/>
    <n v="13367"/>
    <n v="7.0658237262923018"/>
    <n v="39.314705882352939"/>
  </r>
  <r>
    <x v="54"/>
    <x v="2"/>
    <x v="0"/>
    <n v="33857.130000000005"/>
    <n v="33857.130000000005"/>
    <n v="37920"/>
    <n v="6645"/>
    <n v="4"/>
    <n v="2284"/>
    <n v="5.7065462753950342"/>
    <n v="6.7459941229513545"/>
  </r>
  <r>
    <x v="54"/>
    <x v="1"/>
    <x v="0"/>
    <n v="33825.11"/>
    <n v="22337.5"/>
    <n v="23350"/>
    <n v="4606"/>
    <n v="3"/>
    <n v="1035"/>
    <n v="5.069474598349978"/>
    <n v="3.0598570115514776"/>
  </r>
  <r>
    <x v="54"/>
    <x v="0"/>
    <x v="0"/>
    <n v="33750"/>
    <n v="30375"/>
    <n v="30375"/>
    <n v="4953"/>
    <n v="3"/>
    <n v="7423"/>
    <n v="6.1326468806783767"/>
    <n v="21.994074074074074"/>
  </r>
  <r>
    <x v="54"/>
    <x v="1"/>
    <x v="0"/>
    <n v="33559.32"/>
    <n v="16779.66"/>
    <n v="19800"/>
    <n v="5452"/>
    <n v="2"/>
    <n v="18491"/>
    <n v="3.6316947909024213"/>
    <n v="55.099447783804912"/>
  </r>
  <r>
    <x v="54"/>
    <x v="0"/>
    <x v="0"/>
    <n v="33473"/>
    <n v="26979"/>
    <n v="26979"/>
    <n v="7077"/>
    <n v="3"/>
    <n v="13604"/>
    <n v="3.8122085629504028"/>
    <n v="40.641711229946523"/>
  </r>
  <r>
    <x v="54"/>
    <x v="4"/>
    <x v="0"/>
    <n v="33340"/>
    <n v="33340"/>
    <n v="34340"/>
    <n v="7486"/>
    <n v="4"/>
    <n v="17883"/>
    <n v="4.5872294950574402"/>
    <n v="53.638272345530893"/>
  </r>
  <r>
    <x v="54"/>
    <x v="0"/>
    <x v="0"/>
    <n v="33247"/>
    <n v="22187"/>
    <n v="25187"/>
    <n v="7944"/>
    <n v="3"/>
    <n v="15123"/>
    <n v="3.1705689828801611"/>
    <n v="45.486810840075798"/>
  </r>
  <r>
    <x v="54"/>
    <x v="2"/>
    <x v="0"/>
    <n v="33116.07"/>
    <n v="33116.07"/>
    <n v="37090"/>
    <n v="3831"/>
    <n v="6"/>
    <n v="5576"/>
    <n v="9.681545288436439"/>
    <n v="16.83774674953882"/>
  </r>
  <r>
    <x v="54"/>
    <x v="0"/>
    <x v="0"/>
    <n v="33039"/>
    <n v="-69397"/>
    <n v="-69397"/>
    <n v="7998"/>
    <n v="3"/>
    <n v="8256"/>
    <n v="-8.6767941985496382"/>
    <n v="24.988649777535642"/>
  </r>
  <r>
    <x v="55"/>
    <x v="4"/>
    <x v="0"/>
    <n v="32860"/>
    <n v="32860"/>
    <n v="32860"/>
    <n v="3557"/>
    <n v="4"/>
    <n v="639"/>
    <n v="9.2381220129322461"/>
    <n v="1.9446135118685333"/>
  </r>
  <r>
    <x v="55"/>
    <x v="4"/>
    <x v="0"/>
    <n v="32560"/>
    <n v="32560"/>
    <n v="33060"/>
    <n v="7042"/>
    <n v="3"/>
    <n v="14027"/>
    <n v="4.6946890088043167"/>
    <n v="43.080466830466833"/>
  </r>
  <r>
    <x v="55"/>
    <x v="0"/>
    <x v="0"/>
    <n v="32549"/>
    <n v="-41991"/>
    <n v="-41991"/>
    <n v="6233"/>
    <n v="3"/>
    <n v="14777"/>
    <n v="-6.7368843253649926"/>
    <n v="45.399244216412178"/>
  </r>
  <r>
    <x v="55"/>
    <x v="1"/>
    <x v="0"/>
    <n v="32542.37"/>
    <n v="18559.32"/>
    <n v="21900"/>
    <n v="4497"/>
    <n v="25"/>
    <n v="6370"/>
    <n v="4.8699132755170114"/>
    <n v="19.574480899823829"/>
  </r>
  <r>
    <x v="55"/>
    <x v="4"/>
    <x v="0"/>
    <n v="32260"/>
    <n v="32260"/>
    <n v="32260"/>
    <n v="6435"/>
    <n v="2"/>
    <n v="2596"/>
    <n v="5.0132090132090132"/>
    <n v="8.0471171729696209"/>
  </r>
  <r>
    <x v="55"/>
    <x v="4"/>
    <x v="0"/>
    <n v="32180"/>
    <n v="32180"/>
    <n v="32680"/>
    <n v="7441"/>
    <n v="4"/>
    <n v="9839"/>
    <n v="4.3918828114500741"/>
    <n v="30.574891236793039"/>
  </r>
  <r>
    <x v="55"/>
    <x v="1"/>
    <x v="0"/>
    <n v="32114.28"/>
    <n v="32114.28"/>
    <n v="34300"/>
    <n v="4977"/>
    <n v="3"/>
    <n v="120"/>
    <n v="6.8917018284106888"/>
    <n v="0.3736655469155778"/>
  </r>
  <r>
    <x v="55"/>
    <x v="3"/>
    <x v="0"/>
    <n v="32000"/>
    <n v="32000"/>
    <n v="36000"/>
    <n v="4982"/>
    <n v="1"/>
    <n v="4091"/>
    <n v="7.2260136491368927"/>
    <n v="12.784375000000001"/>
  </r>
  <r>
    <x v="55"/>
    <x v="3"/>
    <x v="0"/>
    <n v="32000"/>
    <n v="32000"/>
    <n v="36000"/>
    <n v="8022"/>
    <n v="1"/>
    <n v="14559"/>
    <n v="4.4876589379207177"/>
    <n v="45.496874999999996"/>
  </r>
  <r>
    <x v="55"/>
    <x v="3"/>
    <x v="0"/>
    <n v="32000"/>
    <n v="28800"/>
    <n v="28800"/>
    <n v="8585"/>
    <n v="1"/>
    <n v="15407"/>
    <n v="3.3546884100174723"/>
    <n v="48.146875000000001"/>
  </r>
  <r>
    <x v="56"/>
    <x v="3"/>
    <x v="0"/>
    <n v="32000"/>
    <n v="28800"/>
    <n v="32800"/>
    <n v="5375"/>
    <n v="1"/>
    <n v="9610"/>
    <n v="6.1023255813953492"/>
    <n v="30.03125"/>
  </r>
  <r>
    <x v="56"/>
    <x v="1"/>
    <x v="0"/>
    <n v="31779.65"/>
    <n v="27203.39"/>
    <n v="32100"/>
    <n v="6777"/>
    <n v="2"/>
    <n v="8697"/>
    <n v="4.7366091190792385"/>
    <n v="27.36656948707742"/>
  </r>
  <r>
    <x v="56"/>
    <x v="2"/>
    <x v="0"/>
    <n v="31760.41"/>
    <n v="28780.41"/>
    <n v="32320"/>
    <n v="7878"/>
    <n v="7"/>
    <n v="4579"/>
    <n v="4.1025641025641022"/>
    <n v="14.417320179430934"/>
  </r>
  <r>
    <x v="56"/>
    <x v="4"/>
    <x v="0"/>
    <n v="31720"/>
    <n v="31720"/>
    <n v="32220"/>
    <n v="7464"/>
    <n v="4"/>
    <n v="16248"/>
    <n v="4.316720257234727"/>
    <n v="51.223203026481713"/>
  </r>
  <r>
    <x v="56"/>
    <x v="0"/>
    <x v="0"/>
    <n v="31429"/>
    <n v="71"/>
    <n v="71"/>
    <n v="7895"/>
    <n v="2"/>
    <n v="10658"/>
    <n v="8.9930335655478144E-3"/>
    <n v="33.911355754239715"/>
  </r>
  <r>
    <x v="56"/>
    <x v="0"/>
    <x v="0"/>
    <n v="31399"/>
    <n v="12479.2"/>
    <n v="12479.2"/>
    <n v="5871"/>
    <n v="2"/>
    <n v="15080"/>
    <n v="2.1255663430420713"/>
    <n v="48.027007229529602"/>
  </r>
  <r>
    <x v="56"/>
    <x v="3"/>
    <x v="0"/>
    <n v="31000"/>
    <n v="31000"/>
    <n v="35000"/>
    <n v="7090"/>
    <n v="1"/>
    <n v="8572"/>
    <n v="4.9365303244005645"/>
    <n v="27.651612903225807"/>
  </r>
  <r>
    <x v="56"/>
    <x v="4"/>
    <x v="0"/>
    <n v="30800"/>
    <n v="30800"/>
    <n v="33800"/>
    <n v="4339"/>
    <n v="3"/>
    <n v="5839"/>
    <n v="7.7898133210417146"/>
    <n v="18.957792207792206"/>
  </r>
  <r>
    <x v="57"/>
    <x v="4"/>
    <x v="0"/>
    <n v="30780"/>
    <n v="30780"/>
    <n v="30780"/>
    <n v="5370"/>
    <n v="4"/>
    <n v="4843"/>
    <n v="5.7318435754189947"/>
    <n v="15.734243014944768"/>
  </r>
  <r>
    <x v="57"/>
    <x v="4"/>
    <x v="0"/>
    <n v="30720"/>
    <n v="30720"/>
    <n v="32220"/>
    <n v="6065"/>
    <n v="3"/>
    <n v="18978"/>
    <n v="5.3124484748557297"/>
    <n v="61.77734375"/>
  </r>
  <r>
    <x v="57"/>
    <x v="4"/>
    <x v="0"/>
    <n v="30680"/>
    <n v="30680"/>
    <n v="31180"/>
    <n v="4585"/>
    <n v="4"/>
    <n v="1956"/>
    <n v="6.800436205016358"/>
    <n v="6.3754889178617988"/>
  </r>
  <r>
    <x v="57"/>
    <x v="3"/>
    <x v="0"/>
    <n v="30500"/>
    <n v="30500"/>
    <n v="34500"/>
    <n v="8976"/>
    <n v="1"/>
    <n v="4261"/>
    <n v="3.8435828877005349"/>
    <n v="13.970491803278689"/>
  </r>
  <r>
    <x v="57"/>
    <x v="0"/>
    <x v="0"/>
    <n v="30485.599999999999"/>
    <n v="9315"/>
    <n v="9315"/>
    <n v="6341"/>
    <n v="2"/>
    <n v="15382"/>
    <n v="1.4690111969720865"/>
    <n v="50.456609021964468"/>
  </r>
  <r>
    <x v="57"/>
    <x v="4"/>
    <x v="0"/>
    <n v="30260"/>
    <n v="30260"/>
    <n v="30760"/>
    <n v="6691"/>
    <n v="4"/>
    <n v="17005"/>
    <n v="4.5972201464654017"/>
    <n v="56.19629874421679"/>
  </r>
  <r>
    <x v="57"/>
    <x v="1"/>
    <x v="0"/>
    <n v="30084.75"/>
    <n v="17796.61"/>
    <n v="21000"/>
    <n v="5270"/>
    <n v="3"/>
    <n v="8564"/>
    <n v="3.9848197343453511"/>
    <n v="28.466249511795844"/>
  </r>
  <r>
    <x v="57"/>
    <x v="1"/>
    <x v="0"/>
    <n v="30084.75"/>
    <n v="30084.75"/>
    <n v="35500"/>
    <n v="4711"/>
    <n v="2"/>
    <n v="17442"/>
    <n v="7.535555083846317"/>
    <n v="57.976217186448288"/>
  </r>
  <r>
    <x v="57"/>
    <x v="3"/>
    <x v="0"/>
    <n v="30000"/>
    <n v="27000"/>
    <n v="27000"/>
    <n v="4077"/>
    <n v="1"/>
    <n v="8368"/>
    <n v="6.6225165562913908"/>
    <n v="27.893333333333331"/>
  </r>
  <r>
    <x v="58"/>
    <x v="3"/>
    <x v="0"/>
    <n v="30000"/>
    <n v="30000"/>
    <n v="34000"/>
    <n v="4225"/>
    <n v="1"/>
    <n v="1253"/>
    <n v="8.0473372781065091"/>
    <n v="4.1766666666666667"/>
  </r>
  <r>
    <x v="58"/>
    <x v="3"/>
    <x v="0"/>
    <n v="30000"/>
    <n v="26968"/>
    <n v="26968"/>
    <n v="4455"/>
    <n v="1"/>
    <n v="17168"/>
    <n v="6.0534231200897866"/>
    <n v="57.226666666666674"/>
  </r>
  <r>
    <x v="58"/>
    <x v="3"/>
    <x v="0"/>
    <n v="30000"/>
    <n v="27000"/>
    <n v="27000"/>
    <n v="6189"/>
    <n v="1"/>
    <n v="11109"/>
    <n v="4.3625787687833251"/>
    <n v="37.03"/>
  </r>
  <r>
    <x v="58"/>
    <x v="3"/>
    <x v="0"/>
    <n v="29500"/>
    <n v="29500"/>
    <n v="33500"/>
    <n v="6095"/>
    <n v="1"/>
    <n v="4500"/>
    <n v="5.4963084495488106"/>
    <n v="15.254237288135593"/>
  </r>
  <r>
    <x v="58"/>
    <x v="3"/>
    <x v="0"/>
    <n v="29500"/>
    <n v="25075"/>
    <n v="29075"/>
    <n v="3380"/>
    <n v="1"/>
    <n v="17140"/>
    <n v="8.6020710059171606"/>
    <n v="58.101694915254242"/>
  </r>
  <r>
    <x v="58"/>
    <x v="4"/>
    <x v="0"/>
    <n v="29300"/>
    <n v="29300"/>
    <n v="30300"/>
    <n v="7822"/>
    <n v="5"/>
    <n v="18286"/>
    <n v="3.8736895934543596"/>
    <n v="62.409556313993178"/>
  </r>
  <r>
    <x v="58"/>
    <x v="1"/>
    <x v="0"/>
    <n v="29237.299999999996"/>
    <n v="29237.299999999996"/>
    <n v="34500"/>
    <n v="6178"/>
    <n v="3"/>
    <n v="3461"/>
    <n v="5.5843314988669475"/>
    <n v="11.83761838473457"/>
  </r>
  <r>
    <x v="58"/>
    <x v="1"/>
    <x v="0"/>
    <n v="29237.29"/>
    <n v="29237.29"/>
    <n v="34500"/>
    <n v="6797"/>
    <n v="3"/>
    <n v="11914"/>
    <n v="5.0757687214947769"/>
    <n v="40.749330734825286"/>
  </r>
  <r>
    <x v="59"/>
    <x v="0"/>
    <x v="0"/>
    <n v="29119"/>
    <n v="29119"/>
    <n v="29119"/>
    <n v="5773"/>
    <n v="2"/>
    <n v="17158"/>
    <n v="5.0439979213580459"/>
    <n v="58.923726776331605"/>
  </r>
  <r>
    <x v="59"/>
    <x v="0"/>
    <x v="0"/>
    <n v="29051.7"/>
    <n v="29051.7"/>
    <n v="30150"/>
    <n v="8656"/>
    <n v="3"/>
    <n v="4324"/>
    <n v="3.4831330868761552"/>
    <n v="14.883810585955381"/>
  </r>
  <r>
    <x v="59"/>
    <x v="4"/>
    <x v="0"/>
    <n v="29020"/>
    <n v="29020"/>
    <n v="31520"/>
    <n v="7781"/>
    <n v="2"/>
    <n v="3663"/>
    <n v="4.0508932013879964"/>
    <n v="12.622329427980702"/>
  </r>
  <r>
    <x v="59"/>
    <x v="3"/>
    <x v="0"/>
    <n v="29000"/>
    <n v="29000"/>
    <n v="33000"/>
    <n v="8467"/>
    <n v="1"/>
    <n v="2667"/>
    <n v="3.8974843510098029"/>
    <n v="9.1965517241379313"/>
  </r>
  <r>
    <x v="59"/>
    <x v="3"/>
    <x v="0"/>
    <n v="29000"/>
    <n v="26100"/>
    <n v="30100"/>
    <n v="6948"/>
    <n v="1"/>
    <n v="10347"/>
    <n v="4.3321819228554981"/>
    <n v="35.679310344827584"/>
  </r>
  <r>
    <x v="59"/>
    <x v="1"/>
    <x v="0"/>
    <n v="28813.559999999998"/>
    <n v="27966.11"/>
    <n v="33000"/>
    <n v="8254"/>
    <n v="3"/>
    <n v="14670"/>
    <n v="3.9980615459171309"/>
    <n v="50.913528213799339"/>
  </r>
  <r>
    <x v="59"/>
    <x v="1"/>
    <x v="0"/>
    <n v="28813.559999999998"/>
    <n v="28050.85"/>
    <n v="33100"/>
    <n v="4328"/>
    <n v="2"/>
    <n v="19430"/>
    <n v="7.6478743068391868"/>
    <n v="67.433527825093464"/>
  </r>
  <r>
    <x v="59"/>
    <x v="0"/>
    <x v="0"/>
    <n v="28748"/>
    <n v="-440765.29000000004"/>
    <n v="-445742.26"/>
    <n v="3111"/>
    <n v="2"/>
    <n v="5553"/>
    <n v="-143.27941497910641"/>
    <n v="19.316126339223601"/>
  </r>
  <r>
    <x v="60"/>
    <x v="4"/>
    <x v="0"/>
    <n v="28560"/>
    <n v="28560"/>
    <n v="29560"/>
    <n v="5378"/>
    <n v="3"/>
    <n v="17524"/>
    <n v="5.4964670881368543"/>
    <n v="61.358543417366953"/>
  </r>
  <r>
    <x v="60"/>
    <x v="4"/>
    <x v="0"/>
    <n v="28500"/>
    <n v="28500"/>
    <n v="29000"/>
    <n v="7222"/>
    <n v="3"/>
    <n v="13976"/>
    <n v="4.0155081694821382"/>
    <n v="49.03859649122807"/>
  </r>
  <r>
    <x v="60"/>
    <x v="1"/>
    <x v="0"/>
    <n v="28482.15"/>
    <n v="18312.660000000003"/>
    <n v="19900"/>
    <n v="8477"/>
    <n v="3"/>
    <n v="6329"/>
    <n v="2.3475286068184498"/>
    <n v="22.220934866223232"/>
  </r>
  <r>
    <x v="60"/>
    <x v="4"/>
    <x v="0"/>
    <n v="28260"/>
    <n v="28260"/>
    <n v="33456"/>
    <n v="5550"/>
    <n v="3"/>
    <n v="16127"/>
    <n v="6.0281081081081078"/>
    <n v="57.066525123849964"/>
  </r>
  <r>
    <x v="60"/>
    <x v="1"/>
    <x v="0"/>
    <n v="28125"/>
    <n v="12724.69"/>
    <n v="12950"/>
    <n v="6146"/>
    <n v="3"/>
    <n v="15689"/>
    <n v="2.1070615034168565"/>
    <n v="55.783111111111118"/>
  </r>
  <r>
    <x v="60"/>
    <x v="2"/>
    <x v="0"/>
    <n v="28089.29"/>
    <n v="28089.29"/>
    <n v="31460"/>
    <n v="8962"/>
    <n v="8"/>
    <n v="6698"/>
    <n v="3.510377147958045"/>
    <n v="23.845387334460927"/>
  </r>
  <r>
    <x v="60"/>
    <x v="3"/>
    <x v="0"/>
    <n v="28000"/>
    <n v="28000"/>
    <n v="32000"/>
    <n v="6411"/>
    <n v="1"/>
    <n v="13820"/>
    <n v="4.9914209951645612"/>
    <n v="49.357142857142854"/>
  </r>
  <r>
    <x v="60"/>
    <x v="0"/>
    <x v="0"/>
    <n v="27984"/>
    <n v="27372"/>
    <n v="27372"/>
    <n v="8829"/>
    <n v="4"/>
    <n v="11173"/>
    <n v="3.1002378525314307"/>
    <n v="39.926386506575184"/>
  </r>
  <r>
    <x v="61"/>
    <x v="4"/>
    <x v="0"/>
    <n v="27940"/>
    <n v="27940"/>
    <n v="28940"/>
    <n v="5222"/>
    <n v="5"/>
    <n v="11586"/>
    <n v="5.5419379548065875"/>
    <n v="41.467430207587682"/>
  </r>
  <r>
    <x v="61"/>
    <x v="3"/>
    <x v="0"/>
    <n v="27500"/>
    <n v="27500"/>
    <n v="31500"/>
    <n v="5838"/>
    <n v="1"/>
    <n v="13834"/>
    <n v="5.3956834532374103"/>
    <n v="50.305454545454545"/>
  </r>
  <r>
    <x v="61"/>
    <x v="4"/>
    <x v="0"/>
    <n v="27400"/>
    <n v="27400"/>
    <n v="28900"/>
    <n v="6663"/>
    <n v="2"/>
    <n v="18642"/>
    <n v="4.3373855620591328"/>
    <n v="68.036496350364956"/>
  </r>
  <r>
    <x v="61"/>
    <x v="4"/>
    <x v="0"/>
    <n v="27380"/>
    <n v="27380"/>
    <n v="27380"/>
    <n v="4314"/>
    <n v="3"/>
    <n v="19334"/>
    <n v="6.3467779323133984"/>
    <n v="70.613586559532507"/>
  </r>
  <r>
    <x v="61"/>
    <x v="4"/>
    <x v="0"/>
    <n v="27180"/>
    <n v="27180"/>
    <n v="28680"/>
    <n v="3698"/>
    <n v="4"/>
    <n v="3925"/>
    <n v="7.7555435370470525"/>
    <n v="14.440765268579838"/>
  </r>
  <r>
    <x v="61"/>
    <x v="1"/>
    <x v="0"/>
    <n v="27118.65"/>
    <n v="15677.970000000001"/>
    <n v="18500"/>
    <n v="5448"/>
    <n v="2"/>
    <n v="8849"/>
    <n v="3.3957415565345079"/>
    <n v="32.630680362038667"/>
  </r>
  <r>
    <x v="61"/>
    <x v="4"/>
    <x v="0"/>
    <n v="27100"/>
    <n v="27100"/>
    <n v="27100"/>
    <n v="7793"/>
    <n v="2"/>
    <n v="4863"/>
    <n v="3.4774797895547285"/>
    <n v="17.944649446494466"/>
  </r>
  <r>
    <x v="61"/>
    <x v="3"/>
    <x v="0"/>
    <n v="27000"/>
    <n v="27000"/>
    <n v="31000"/>
    <n v="4862"/>
    <n v="1"/>
    <n v="2186"/>
    <n v="6.3759769642122581"/>
    <n v="8.0962962962962965"/>
  </r>
  <r>
    <x v="61"/>
    <x v="1"/>
    <x v="0"/>
    <n v="26517.870000000003"/>
    <n v="-2330.3499999999985"/>
    <n v="-2610"/>
    <n v="8968"/>
    <n v="3"/>
    <n v="16636"/>
    <n v="-0.29103479036574487"/>
    <n v="62.735053758088412"/>
  </r>
  <r>
    <x v="62"/>
    <x v="4"/>
    <x v="0"/>
    <n v="26400"/>
    <n v="26400"/>
    <n v="27900"/>
    <n v="8997"/>
    <n v="3"/>
    <n v="8952"/>
    <n v="3.1010336778926311"/>
    <n v="33.909090909090914"/>
  </r>
  <r>
    <x v="62"/>
    <x v="1"/>
    <x v="0"/>
    <n v="26271.19"/>
    <n v="20211.87"/>
    <n v="23850"/>
    <n v="3171"/>
    <n v="3"/>
    <n v="11697"/>
    <n v="7.5212866603595083"/>
    <n v="44.524058483837244"/>
  </r>
  <r>
    <x v="62"/>
    <x v="1"/>
    <x v="0"/>
    <n v="26116.07"/>
    <n v="24388.400000000001"/>
    <n v="27315"/>
    <n v="8116"/>
    <n v="3"/>
    <n v="817"/>
    <n v="3.3655741744701824"/>
    <n v="3.1283420514648643"/>
  </r>
  <r>
    <x v="62"/>
    <x v="0"/>
    <x v="0"/>
    <n v="25620"/>
    <n v="25620"/>
    <n v="28620"/>
    <n v="7585"/>
    <n v="2"/>
    <n v="11306"/>
    <n v="3.7732366512854316"/>
    <n v="44.129586260733802"/>
  </r>
  <r>
    <x v="62"/>
    <x v="4"/>
    <x v="0"/>
    <n v="25620"/>
    <n v="25620"/>
    <n v="26620"/>
    <n v="4096"/>
    <n v="4"/>
    <n v="5140"/>
    <n v="6.4990234375"/>
    <n v="20.062451209992194"/>
  </r>
  <r>
    <x v="62"/>
    <x v="4"/>
    <x v="0"/>
    <n v="25620"/>
    <n v="25620"/>
    <n v="27620"/>
    <n v="6228"/>
    <n v="4"/>
    <n v="5143"/>
    <n v="4.4348105330764289"/>
    <n v="20.074160811865731"/>
  </r>
  <r>
    <x v="62"/>
    <x v="1"/>
    <x v="0"/>
    <n v="25446.43"/>
    <n v="25446.43"/>
    <n v="28500"/>
    <n v="8397"/>
    <n v="2"/>
    <n v="1746"/>
    <n v="3.3940693104680242"/>
    <n v="6.8614732990050085"/>
  </r>
  <r>
    <x v="62"/>
    <x v="4"/>
    <x v="0"/>
    <n v="25240"/>
    <n v="25240"/>
    <n v="25740"/>
    <n v="6621"/>
    <n v="4"/>
    <n v="16038"/>
    <n v="3.8876302673312186"/>
    <n v="63.541996830427891"/>
  </r>
  <r>
    <x v="62"/>
    <x v="3"/>
    <x v="0"/>
    <n v="25032"/>
    <n v="25032"/>
    <n v="29032"/>
    <n v="6247"/>
    <n v="2"/>
    <n v="9877"/>
    <n v="4.6473507283496076"/>
    <n v="39.45749440715884"/>
  </r>
  <r>
    <x v="63"/>
    <x v="4"/>
    <x v="0"/>
    <n v="24640"/>
    <n v="24640"/>
    <n v="25140"/>
    <n v="7876"/>
    <n v="3"/>
    <n v="17581"/>
    <n v="3.1919756221432198"/>
    <n v="71.351461038961034"/>
  </r>
  <r>
    <x v="63"/>
    <x v="1"/>
    <x v="0"/>
    <n v="24576.28"/>
    <n v="24576.28"/>
    <n v="29000"/>
    <n v="5712"/>
    <n v="2"/>
    <n v="13066"/>
    <n v="5.0770308123249297"/>
    <n v="53.165084382176644"/>
  </r>
  <r>
    <x v="63"/>
    <x v="0"/>
    <x v="0"/>
    <n v="24489.83"/>
    <n v="22040.85"/>
    <n v="24210"/>
    <n v="4419"/>
    <n v="2"/>
    <n v="31"/>
    <n v="5.4786150712830954"/>
    <n v="0.12658315717177293"/>
  </r>
  <r>
    <x v="63"/>
    <x v="4"/>
    <x v="0"/>
    <n v="24120"/>
    <n v="24120"/>
    <n v="24120"/>
    <n v="6955"/>
    <n v="3"/>
    <n v="4769"/>
    <n v="3.4680086268871317"/>
    <n v="19.771973466003317"/>
  </r>
  <r>
    <x v="63"/>
    <x v="3"/>
    <x v="0"/>
    <n v="24000"/>
    <n v="24000"/>
    <n v="24000"/>
    <n v="3329"/>
    <n v="1"/>
    <n v="630"/>
    <n v="7.2093721838389904"/>
    <n v="2.625"/>
  </r>
  <r>
    <x v="63"/>
    <x v="3"/>
    <x v="0"/>
    <n v="24000"/>
    <n v="21600"/>
    <n v="21600"/>
    <n v="3149"/>
    <n v="1"/>
    <n v="16729"/>
    <n v="6.8593204191806922"/>
    <n v="69.704166666666666"/>
  </r>
  <r>
    <x v="63"/>
    <x v="4"/>
    <x v="0"/>
    <n v="23940"/>
    <n v="23940"/>
    <n v="24440"/>
    <n v="8065"/>
    <n v="3"/>
    <n v="18488"/>
    <n v="3.0303781773093617"/>
    <n v="77.226399331662492"/>
  </r>
  <r>
    <x v="63"/>
    <x v="0"/>
    <x v="0"/>
    <n v="23739.83"/>
    <n v="23739.83"/>
    <n v="26150"/>
    <n v="3758"/>
    <n v="2"/>
    <n v="2292"/>
    <n v="6.9584885577434807"/>
    <n v="9.6546605430620165"/>
  </r>
  <r>
    <x v="63"/>
    <x v="0"/>
    <x v="0"/>
    <n v="23730"/>
    <n v="10080"/>
    <n v="10080"/>
    <n v="4265"/>
    <n v="3"/>
    <n v="10912"/>
    <n v="2.3634232121922625"/>
    <n v="45.983986514959966"/>
  </r>
  <r>
    <x v="64"/>
    <x v="3"/>
    <x v="0"/>
    <n v="23600"/>
    <n v="23600"/>
    <n v="27600"/>
    <n v="7375"/>
    <n v="1"/>
    <n v="16169"/>
    <n v="3.7423728813559323"/>
    <n v="68.512711864406782"/>
  </r>
  <r>
    <x v="64"/>
    <x v="1"/>
    <x v="0"/>
    <n v="23571.43"/>
    <n v="23571.43"/>
    <n v="26400"/>
    <n v="3451"/>
    <n v="2"/>
    <n v="10784"/>
    <n v="7.649956534337873"/>
    <n v="45.750300257557555"/>
  </r>
  <r>
    <x v="64"/>
    <x v="1"/>
    <x v="0"/>
    <n v="23275"/>
    <n v="-2678.5699999999997"/>
    <n v="-3000"/>
    <n v="6499"/>
    <n v="2"/>
    <n v="15390"/>
    <n v="-0.46160947838128941"/>
    <n v="66.122448979591837"/>
  </r>
  <r>
    <x v="64"/>
    <x v="0"/>
    <x v="0"/>
    <n v="22950"/>
    <n v="12960"/>
    <n v="12960"/>
    <n v="4146"/>
    <n v="2"/>
    <n v="15777"/>
    <n v="3.1259044862518088"/>
    <n v="68.745098039215691"/>
  </r>
  <r>
    <x v="64"/>
    <x v="1"/>
    <x v="0"/>
    <n v="22881.360000000001"/>
    <n v="22881.360000000001"/>
    <n v="27000"/>
    <n v="3099"/>
    <n v="2"/>
    <n v="9743"/>
    <n v="8.7124878993223618"/>
    <n v="42.580510948649902"/>
  </r>
  <r>
    <x v="64"/>
    <x v="4"/>
    <x v="0"/>
    <n v="22820"/>
    <n v="22820"/>
    <n v="22820"/>
    <n v="4517"/>
    <n v="3"/>
    <n v="16409"/>
    <n v="5.0520256807615675"/>
    <n v="71.906222611744084"/>
  </r>
  <r>
    <x v="64"/>
    <x v="0"/>
    <x v="0"/>
    <n v="22820"/>
    <n v="21224"/>
    <n v="21224"/>
    <n v="6889"/>
    <n v="2"/>
    <n v="16674"/>
    <n v="3.0808535346204096"/>
    <n v="73.067484662576689"/>
  </r>
  <r>
    <x v="64"/>
    <x v="4"/>
    <x v="0"/>
    <n v="22600"/>
    <n v="22600"/>
    <n v="22600"/>
    <n v="3628"/>
    <n v="2"/>
    <n v="6654"/>
    <n v="6.2293274531422274"/>
    <n v="29.442477876106192"/>
  </r>
  <r>
    <x v="64"/>
    <x v="0"/>
    <x v="0"/>
    <n v="22500"/>
    <n v="18000"/>
    <n v="18000"/>
    <n v="7172"/>
    <n v="1"/>
    <n v="10016"/>
    <n v="2.5097601784718351"/>
    <n v="44.515555555555558"/>
  </r>
  <r>
    <x v="65"/>
    <x v="4"/>
    <x v="0"/>
    <n v="22380"/>
    <n v="22380"/>
    <n v="22380"/>
    <n v="7196"/>
    <n v="1"/>
    <n v="17716"/>
    <n v="3.1100611450806004"/>
    <n v="79.159964253798037"/>
  </r>
  <r>
    <x v="65"/>
    <x v="1"/>
    <x v="0"/>
    <n v="22337.5"/>
    <n v="14382.14"/>
    <n v="14440"/>
    <n v="4819"/>
    <n v="2"/>
    <n v="5017"/>
    <n v="2.9964722971570867"/>
    <n v="22.459988808058199"/>
  </r>
  <r>
    <x v="65"/>
    <x v="1"/>
    <x v="0"/>
    <n v="22321.43"/>
    <n v="19508.93"/>
    <n v="21850"/>
    <n v="3246"/>
    <n v="2"/>
    <n v="1333"/>
    <n v="6.7313616759088104"/>
    <n v="5.9718396178022646"/>
  </r>
  <r>
    <x v="65"/>
    <x v="1"/>
    <x v="0"/>
    <n v="22033.89"/>
    <n v="10296.61"/>
    <n v="12150"/>
    <n v="3479"/>
    <n v="2"/>
    <n v="16447"/>
    <n v="3.4923828686404139"/>
    <n v="74.64410505816268"/>
  </r>
  <r>
    <x v="65"/>
    <x v="1"/>
    <x v="0"/>
    <n v="21970.34"/>
    <n v="21970.34"/>
    <n v="25925"/>
    <n v="8721"/>
    <n v="1"/>
    <n v="6384"/>
    <n v="2.9727095516569202"/>
    <n v="29.057356417788711"/>
  </r>
  <r>
    <x v="65"/>
    <x v="0"/>
    <x v="0"/>
    <n v="21900"/>
    <n v="14340"/>
    <n v="14340"/>
    <n v="4993"/>
    <n v="4"/>
    <n v="1452"/>
    <n v="2.8720208291608254"/>
    <n v="6.6301369863013697"/>
  </r>
  <r>
    <x v="65"/>
    <x v="4"/>
    <x v="0"/>
    <n v="21900"/>
    <n v="21900"/>
    <n v="23400"/>
    <n v="4006"/>
    <n v="2"/>
    <n v="3342"/>
    <n v="5.8412381427858211"/>
    <n v="15.260273972602739"/>
  </r>
  <r>
    <x v="65"/>
    <x v="0"/>
    <x v="0"/>
    <n v="21840"/>
    <n v="21840"/>
    <n v="21840"/>
    <n v="4020"/>
    <n v="3"/>
    <n v="14798"/>
    <n v="5.4328358208955221"/>
    <n v="67.756410256410263"/>
  </r>
  <r>
    <x v="66"/>
    <x v="4"/>
    <x v="0"/>
    <n v="21720"/>
    <n v="21720"/>
    <n v="21720"/>
    <n v="6228"/>
    <n v="3"/>
    <n v="1283"/>
    <n v="3.4874759152215802"/>
    <n v="5.9069981583793734"/>
  </r>
  <r>
    <x v="66"/>
    <x v="4"/>
    <x v="0"/>
    <n v="21460"/>
    <n v="21460"/>
    <n v="22460"/>
    <n v="7212"/>
    <n v="2"/>
    <n v="8595"/>
    <n v="3.1142540210759844"/>
    <n v="40.051258154706431"/>
  </r>
  <r>
    <x v="66"/>
    <x v="1"/>
    <x v="0"/>
    <n v="21428.559999999998"/>
    <n v="18381.689999999999"/>
    <n v="20587.5"/>
    <n v="7201"/>
    <n v="2"/>
    <n v="6508"/>
    <n v="2.8589779197333702"/>
    <n v="30.370682864364195"/>
  </r>
  <r>
    <x v="66"/>
    <x v="0"/>
    <x v="0"/>
    <n v="21420"/>
    <n v="20384"/>
    <n v="23384"/>
    <n v="6404"/>
    <n v="2"/>
    <n v="424"/>
    <n v="3.6514678326046219"/>
    <n v="1.9794584500466852"/>
  </r>
  <r>
    <x v="66"/>
    <x v="0"/>
    <x v="0"/>
    <n v="21279"/>
    <n v="0"/>
    <n v="0"/>
    <n v="8100"/>
    <n v="2"/>
    <n v="19493"/>
    <n v="0"/>
    <n v="91.60674843742656"/>
  </r>
  <r>
    <x v="66"/>
    <x v="4"/>
    <x v="0"/>
    <n v="21200"/>
    <n v="21200"/>
    <n v="22200"/>
    <n v="5154"/>
    <n v="3"/>
    <n v="8232"/>
    <n v="4.3073341094295694"/>
    <n v="38.830188679245282"/>
  </r>
  <r>
    <x v="66"/>
    <x v="1"/>
    <x v="0"/>
    <n v="21186.449999999997"/>
    <n v="-1694.9099999999999"/>
    <n v="-2000"/>
    <n v="6555"/>
    <n v="2"/>
    <n v="5843"/>
    <n v="-0.30511060259344014"/>
    <n v="27.578947865262943"/>
  </r>
  <r>
    <x v="66"/>
    <x v="1"/>
    <x v="0"/>
    <n v="21186.44"/>
    <n v="20127.12"/>
    <n v="23750"/>
    <n v="5589"/>
    <n v="2"/>
    <n v="4573"/>
    <n v="4.2494185006262297"/>
    <n v="21.584560690705942"/>
  </r>
  <r>
    <x v="66"/>
    <x v="0"/>
    <x v="0"/>
    <n v="21139"/>
    <n v="19040"/>
    <n v="19040"/>
    <n v="7160"/>
    <n v="4"/>
    <n v="19323"/>
    <n v="2.6592178770949721"/>
    <n v="91.409243578220355"/>
  </r>
  <r>
    <x v="66"/>
    <x v="4"/>
    <x v="0"/>
    <n v="20940"/>
    <n v="20940"/>
    <n v="21440"/>
    <n v="7620"/>
    <n v="3"/>
    <n v="224"/>
    <n v="2.8136482939632548"/>
    <n v="1.0697230181470869"/>
  </r>
  <r>
    <x v="67"/>
    <x v="4"/>
    <x v="0"/>
    <n v="20800"/>
    <n v="20800"/>
    <n v="20800"/>
    <n v="6864"/>
    <n v="2"/>
    <n v="2124"/>
    <n v="3.0303030303030303"/>
    <n v="10.211538461538462"/>
  </r>
  <r>
    <x v="67"/>
    <x v="0"/>
    <x v="0"/>
    <n v="20440"/>
    <n v="20440"/>
    <n v="20440"/>
    <n v="3943"/>
    <n v="3"/>
    <n v="2899"/>
    <n v="5.1838701496322601"/>
    <n v="14.18297455968689"/>
  </r>
  <r>
    <x v="67"/>
    <x v="4"/>
    <x v="0"/>
    <n v="20380"/>
    <n v="20380"/>
    <n v="21380"/>
    <n v="8692"/>
    <n v="3"/>
    <n v="14465"/>
    <n v="2.4597330878969168"/>
    <n v="70.976447497546616"/>
  </r>
  <r>
    <x v="67"/>
    <x v="4"/>
    <x v="0"/>
    <n v="19600"/>
    <n v="19600"/>
    <n v="20100"/>
    <n v="7078"/>
    <n v="3"/>
    <n v="2548"/>
    <n v="2.8397852500706415"/>
    <n v="13"/>
  </r>
  <r>
    <x v="67"/>
    <x v="4"/>
    <x v="0"/>
    <n v="19460"/>
    <n v="19460"/>
    <n v="19960"/>
    <n v="3474"/>
    <n v="3"/>
    <n v="6809"/>
    <n v="5.7455382843983882"/>
    <n v="34.989722507708123"/>
  </r>
  <r>
    <x v="67"/>
    <x v="1"/>
    <x v="0"/>
    <n v="19449.14"/>
    <n v="14644.060000000001"/>
    <n v="17280"/>
    <n v="6632"/>
    <n v="2"/>
    <n v="3686"/>
    <n v="2.6055488540410132"/>
    <n v="18.951994792571806"/>
  </r>
  <r>
    <x v="67"/>
    <x v="4"/>
    <x v="0"/>
    <n v="19380"/>
    <n v="19380"/>
    <n v="19880"/>
    <n v="8334"/>
    <n v="3"/>
    <n v="1751"/>
    <n v="2.3854091672666189"/>
    <n v="9.0350877192982466"/>
  </r>
  <r>
    <x v="67"/>
    <x v="0"/>
    <x v="0"/>
    <n v="19200"/>
    <n v="17280"/>
    <n v="17280"/>
    <n v="8896"/>
    <n v="1"/>
    <n v="17090"/>
    <n v="1.9424460431654675"/>
    <n v="89.010416666666671"/>
  </r>
  <r>
    <x v="67"/>
    <x v="4"/>
    <x v="0"/>
    <n v="19120"/>
    <n v="19120"/>
    <n v="19120"/>
    <n v="6360"/>
    <n v="3"/>
    <n v="6408"/>
    <n v="3.0062893081761008"/>
    <n v="33.514644351464433"/>
  </r>
  <r>
    <x v="67"/>
    <x v="0"/>
    <x v="0"/>
    <n v="19050"/>
    <n v="19050"/>
    <n v="19050"/>
    <n v="6993"/>
    <n v="2"/>
    <n v="9529"/>
    <n v="2.7241527241527241"/>
    <n v="50.020997375328079"/>
  </r>
  <r>
    <x v="68"/>
    <x v="1"/>
    <x v="0"/>
    <n v="18983.05"/>
    <n v="17084.75"/>
    <n v="20160"/>
    <n v="7099"/>
    <n v="1"/>
    <n v="11533"/>
    <n v="2.8398365967037611"/>
    <n v="60.75419914081246"/>
  </r>
  <r>
    <x v="68"/>
    <x v="4"/>
    <x v="0"/>
    <n v="18900"/>
    <n v="18900"/>
    <n v="18900"/>
    <n v="4835"/>
    <n v="1"/>
    <n v="18699"/>
    <n v="3.9089968976215097"/>
    <n v="98.936507936507937"/>
  </r>
  <r>
    <x v="68"/>
    <x v="0"/>
    <x v="0"/>
    <n v="18900"/>
    <n v="-3220"/>
    <n v="-3220"/>
    <n v="3143"/>
    <n v="1"/>
    <n v="10969"/>
    <n v="-1.0244988864142539"/>
    <n v="58.037037037037045"/>
  </r>
  <r>
    <x v="68"/>
    <x v="1"/>
    <x v="0"/>
    <n v="18644.07"/>
    <n v="18644.07"/>
    <n v="22000"/>
    <n v="6852"/>
    <n v="2"/>
    <n v="776"/>
    <n v="3.2107413893753649"/>
    <n v="4.1621813262876621"/>
  </r>
  <r>
    <x v="68"/>
    <x v="1"/>
    <x v="0"/>
    <n v="18644.07"/>
    <n v="18644.07"/>
    <n v="22500"/>
    <n v="7239"/>
    <n v="2"/>
    <n v="19292"/>
    <n v="3.1081641110650642"/>
    <n v="103.47526049837829"/>
  </r>
  <r>
    <x v="68"/>
    <x v="4"/>
    <x v="0"/>
    <n v="18340"/>
    <n v="18340"/>
    <n v="18340"/>
    <n v="8337"/>
    <n v="3"/>
    <n v="6072"/>
    <n v="2.1998320738874897"/>
    <n v="33.107960741548524"/>
  </r>
  <r>
    <x v="68"/>
    <x v="0"/>
    <x v="0"/>
    <n v="18268"/>
    <n v="14769"/>
    <n v="14769"/>
    <n v="7156"/>
    <n v="3"/>
    <n v="10054"/>
    <n v="2.0638624930128562"/>
    <n v="55.036128749726302"/>
  </r>
  <r>
    <x v="68"/>
    <x v="1"/>
    <x v="0"/>
    <n v="18220.34"/>
    <n v="11864.41"/>
    <n v="14000"/>
    <n v="5768"/>
    <n v="2"/>
    <n v="1581"/>
    <n v="2.4271844660194173"/>
    <n v="8.6771157947656299"/>
  </r>
  <r>
    <x v="68"/>
    <x v="3"/>
    <x v="0"/>
    <n v="18000"/>
    <n v="18000"/>
    <n v="22000"/>
    <n v="5254"/>
    <n v="1"/>
    <n v="9875"/>
    <n v="4.1872858774267225"/>
    <n v="54.861111111111114"/>
  </r>
  <r>
    <x v="69"/>
    <x v="0"/>
    <x v="0"/>
    <n v="17950"/>
    <n v="16155"/>
    <n v="16155"/>
    <n v="6684"/>
    <n v="2"/>
    <n v="2158"/>
    <n v="2.4169658886894076"/>
    <n v="12.022284122562674"/>
  </r>
  <r>
    <x v="69"/>
    <x v="0"/>
    <x v="0"/>
    <n v="17950"/>
    <n v="17950"/>
    <n v="17950"/>
    <n v="3616"/>
    <n v="2"/>
    <n v="11371"/>
    <n v="4.9640486725663715"/>
    <n v="63.34818941504178"/>
  </r>
  <r>
    <x v="69"/>
    <x v="1"/>
    <x v="0"/>
    <n v="17796.61"/>
    <n v="16906.78"/>
    <n v="19950"/>
    <n v="8861"/>
    <n v="2"/>
    <n v="165"/>
    <n v="2.2514388895158559"/>
    <n v="0.92714286597278917"/>
  </r>
  <r>
    <x v="69"/>
    <x v="1"/>
    <x v="0"/>
    <n v="17796.599999999999"/>
    <n v="8008.47"/>
    <n v="9450"/>
    <n v="5185"/>
    <n v="2"/>
    <n v="1605"/>
    <n v="1.8225650916104146"/>
    <n v="9.018576582043762"/>
  </r>
  <r>
    <x v="69"/>
    <x v="4"/>
    <x v="0"/>
    <n v="17380"/>
    <n v="17380"/>
    <n v="17380"/>
    <n v="6462"/>
    <n v="2"/>
    <n v="9097"/>
    <n v="2.6895697926338595"/>
    <n v="52.341772151898738"/>
  </r>
  <r>
    <x v="69"/>
    <x v="1"/>
    <x v="0"/>
    <n v="17321.43"/>
    <n v="-1013.7900000000009"/>
    <n v="-2190"/>
    <n v="3140"/>
    <n v="2"/>
    <n v="2195"/>
    <n v="-0.69745222929936301"/>
    <n v="12.672163903326689"/>
  </r>
  <r>
    <x v="69"/>
    <x v="4"/>
    <x v="0"/>
    <n v="17280"/>
    <n v="17280"/>
    <n v="18280"/>
    <n v="7265"/>
    <n v="3"/>
    <n v="3721"/>
    <n v="2.5161734342739162"/>
    <n v="21.533564814814817"/>
  </r>
  <r>
    <x v="69"/>
    <x v="1"/>
    <x v="0"/>
    <n v="17272.72"/>
    <n v="17272.72"/>
    <n v="20900"/>
    <n v="4265"/>
    <n v="1"/>
    <n v="16535"/>
    <n v="4.9003516998827665"/>
    <n v="95.728987675363229"/>
  </r>
  <r>
    <x v="69"/>
    <x v="3"/>
    <x v="0"/>
    <n v="17000"/>
    <n v="17000"/>
    <n v="21000"/>
    <n v="5665"/>
    <n v="1"/>
    <n v="8096"/>
    <n v="3.7069726390114739"/>
    <n v="47.6235294117647"/>
  </r>
  <r>
    <x v="69"/>
    <x v="3"/>
    <x v="0"/>
    <n v="17000"/>
    <n v="17000"/>
    <n v="19000"/>
    <n v="7127"/>
    <n v="1"/>
    <n v="11750"/>
    <n v="2.6659183387119407"/>
    <n v="69.117647058823522"/>
  </r>
  <r>
    <x v="70"/>
    <x v="1"/>
    <x v="0"/>
    <n v="16525.419999999998"/>
    <n v="16525.419999999998"/>
    <n v="19500"/>
    <n v="4344"/>
    <n v="2"/>
    <n v="15374"/>
    <n v="4.4889502762430942"/>
    <n v="93.032431248343471"/>
  </r>
  <r>
    <x v="70"/>
    <x v="1"/>
    <x v="0"/>
    <n v="16101.7"/>
    <n v="16101.7"/>
    <n v="19000"/>
    <n v="6260"/>
    <n v="2"/>
    <n v="5226"/>
    <n v="3.0351437699680512"/>
    <n v="32.456200276989385"/>
  </r>
  <r>
    <x v="70"/>
    <x v="0"/>
    <x v="0"/>
    <n v="16081"/>
    <n v="16081"/>
    <n v="16081"/>
    <n v="8490"/>
    <n v="3"/>
    <n v="8194"/>
    <n v="1.894110718492344"/>
    <n v="50.954542627946019"/>
  </r>
  <r>
    <x v="70"/>
    <x v="3"/>
    <x v="0"/>
    <n v="16000"/>
    <n v="16000"/>
    <n v="16000"/>
    <n v="8093"/>
    <n v="1"/>
    <n v="3941"/>
    <n v="1.9770171753367107"/>
    <n v="24.631249999999998"/>
  </r>
  <r>
    <x v="70"/>
    <x v="0"/>
    <x v="0"/>
    <n v="15960"/>
    <n v="15960"/>
    <n v="15960"/>
    <n v="8514"/>
    <n v="1"/>
    <n v="5699"/>
    <n v="1.8745595489781537"/>
    <n v="35.708020050125313"/>
  </r>
  <r>
    <x v="70"/>
    <x v="4"/>
    <x v="0"/>
    <n v="15960"/>
    <n v="15960"/>
    <n v="15960"/>
    <n v="5106"/>
    <n v="1"/>
    <n v="19718"/>
    <n v="3.125734430082256"/>
    <n v="123.54636591478696"/>
  </r>
  <r>
    <x v="70"/>
    <x v="0"/>
    <x v="0"/>
    <n v="15959"/>
    <n v="14867.1"/>
    <n v="14867.1"/>
    <n v="3198"/>
    <n v="2"/>
    <n v="9503"/>
    <n v="4.6488742964352721"/>
    <n v="59.54633748981766"/>
  </r>
  <r>
    <x v="70"/>
    <x v="4"/>
    <x v="0"/>
    <n v="15900"/>
    <n v="15900"/>
    <n v="15900"/>
    <n v="7744"/>
    <n v="3"/>
    <n v="14135"/>
    <n v="2.053202479338843"/>
    <n v="88.899371069182394"/>
  </r>
  <r>
    <x v="70"/>
    <x v="4"/>
    <x v="0"/>
    <n v="15820"/>
    <n v="15820"/>
    <n v="16320"/>
    <n v="6000"/>
    <n v="2"/>
    <n v="14542"/>
    <n v="2.72"/>
    <n v="91.921618204804048"/>
  </r>
  <r>
    <x v="71"/>
    <x v="0"/>
    <x v="0"/>
    <n v="15800"/>
    <n v="15800"/>
    <n v="15800"/>
    <n v="3081"/>
    <n v="1"/>
    <n v="16686"/>
    <n v="5.1282051282051286"/>
    <n v="105.60759493670886"/>
  </r>
  <r>
    <x v="71"/>
    <x v="0"/>
    <x v="0"/>
    <n v="15623"/>
    <n v="15623"/>
    <n v="15623"/>
    <n v="7471"/>
    <n v="1"/>
    <n v="16327"/>
    <n v="2.0911524561638335"/>
    <n v="104.50617679062918"/>
  </r>
  <r>
    <x v="71"/>
    <x v="4"/>
    <x v="0"/>
    <n v="15600"/>
    <n v="15600"/>
    <n v="15600"/>
    <n v="6440"/>
    <n v="1"/>
    <n v="1102"/>
    <n v="2.4223602484472049"/>
    <n v="7.0641025641025648"/>
  </r>
  <r>
    <x v="71"/>
    <x v="4"/>
    <x v="0"/>
    <n v="15460"/>
    <n v="15460"/>
    <n v="15960"/>
    <n v="5978"/>
    <n v="2"/>
    <n v="195"/>
    <n v="2.6697892271662762"/>
    <n v="1.261319534282018"/>
  </r>
  <r>
    <x v="71"/>
    <x v="1"/>
    <x v="0"/>
    <n v="15254.240000000002"/>
    <n v="8898.3100000000013"/>
    <n v="10500"/>
    <n v="3440"/>
    <n v="2"/>
    <n v="4344"/>
    <n v="3.0523255813953489"/>
    <n v="28.477328270697193"/>
  </r>
  <r>
    <x v="71"/>
    <x v="1"/>
    <x v="0"/>
    <n v="15254.23"/>
    <n v="14364.400000000001"/>
    <n v="16950"/>
    <n v="3378"/>
    <n v="2"/>
    <n v="13456"/>
    <n v="5.017761989342806"/>
    <n v="88.211597701096679"/>
  </r>
  <r>
    <x v="71"/>
    <x v="4"/>
    <x v="0"/>
    <n v="15200"/>
    <n v="15200"/>
    <n v="15200"/>
    <n v="5836"/>
    <n v="2"/>
    <n v="15857"/>
    <n v="2.6045236463331047"/>
    <n v="104.32236842105263"/>
  </r>
  <r>
    <x v="71"/>
    <x v="0"/>
    <x v="0"/>
    <n v="15118.8"/>
    <n v="13606.92"/>
    <n v="13606.92"/>
    <n v="4346"/>
    <n v="1"/>
    <n v="12514"/>
    <n v="3.1309065807639209"/>
    <n v="82.771119401010665"/>
  </r>
  <r>
    <x v="71"/>
    <x v="4"/>
    <x v="0"/>
    <n v="15000"/>
    <n v="15000"/>
    <n v="15000"/>
    <n v="3381"/>
    <n v="1"/>
    <n v="1224"/>
    <n v="4.4365572315882877"/>
    <n v="8.16"/>
  </r>
  <r>
    <x v="72"/>
    <x v="0"/>
    <x v="0"/>
    <n v="14800"/>
    <n v="-9891.94"/>
    <n v="-9895"/>
    <n v="5552"/>
    <n v="1"/>
    <n v="4967"/>
    <n v="-1.7822406340057637"/>
    <n v="33.560810810810807"/>
  </r>
  <r>
    <x v="72"/>
    <x v="1"/>
    <x v="0"/>
    <n v="14406.78"/>
    <n v="13771.19"/>
    <n v="16250"/>
    <n v="7711"/>
    <n v="1"/>
    <n v="12754"/>
    <n v="2.1073790688626639"/>
    <n v="88.527762622876168"/>
  </r>
  <r>
    <x v="72"/>
    <x v="0"/>
    <x v="0"/>
    <n v="14250"/>
    <n v="-212761.65"/>
    <n v="-222364.80000000002"/>
    <n v="4915"/>
    <n v="1"/>
    <n v="4087"/>
    <n v="-45.242075279755852"/>
    <n v="28.680701754385961"/>
  </r>
  <r>
    <x v="72"/>
    <x v="4"/>
    <x v="0"/>
    <n v="14220"/>
    <n v="14220"/>
    <n v="14220"/>
    <n v="3347"/>
    <n v="2"/>
    <n v="12762"/>
    <n v="4.2485808186435614"/>
    <n v="89.74683544303798"/>
  </r>
  <r>
    <x v="72"/>
    <x v="4"/>
    <x v="0"/>
    <n v="14220"/>
    <n v="14220"/>
    <n v="14720"/>
    <n v="5182"/>
    <n v="2"/>
    <n v="9024"/>
    <n v="2.8406020841373989"/>
    <n v="63.459915611814345"/>
  </r>
  <r>
    <x v="72"/>
    <x v="3"/>
    <x v="0"/>
    <n v="14000"/>
    <n v="14000"/>
    <n v="16500"/>
    <n v="8488"/>
    <n v="1"/>
    <n v="5079"/>
    <n v="1.9439208294062205"/>
    <n v="36.278571428571425"/>
  </r>
  <r>
    <x v="72"/>
    <x v="1"/>
    <x v="0"/>
    <n v="13983.05"/>
    <n v="5084.74"/>
    <n v="6000"/>
    <n v="5971"/>
    <n v="1"/>
    <n v="9359"/>
    <n v="1.0048568079048736"/>
    <n v="66.931034359456632"/>
  </r>
  <r>
    <x v="72"/>
    <x v="4"/>
    <x v="0"/>
    <n v="13920"/>
    <n v="13920"/>
    <n v="13920"/>
    <n v="8935"/>
    <n v="2"/>
    <n v="12470"/>
    <n v="1.5579182988248461"/>
    <n v="89.583333333333343"/>
  </r>
  <r>
    <x v="72"/>
    <x v="1"/>
    <x v="0"/>
    <n v="13900"/>
    <n v="13900"/>
    <n v="13900"/>
    <n v="5309"/>
    <n v="1"/>
    <n v="4462"/>
    <n v="2.6181955170465248"/>
    <n v="32.100719424460436"/>
  </r>
  <r>
    <x v="73"/>
    <x v="0"/>
    <x v="0"/>
    <n v="13860"/>
    <n v="13860"/>
    <n v="13860"/>
    <n v="8577"/>
    <n v="1"/>
    <n v="17273"/>
    <n v="1.6159496327387197"/>
    <n v="124.62481962481962"/>
  </r>
  <r>
    <x v="73"/>
    <x v="1"/>
    <x v="0"/>
    <n v="13822.04"/>
    <n v="6194.92"/>
    <n v="7310"/>
    <n v="6048"/>
    <n v="2"/>
    <n v="15410"/>
    <n v="1.2086640211640212"/>
    <n v="111.48860804917362"/>
  </r>
  <r>
    <x v="73"/>
    <x v="4"/>
    <x v="0"/>
    <n v="13440"/>
    <n v="13440"/>
    <n v="13440"/>
    <n v="4208"/>
    <n v="2"/>
    <n v="18494"/>
    <n v="3.1939163498098861"/>
    <n v="137.60416666666666"/>
  </r>
  <r>
    <x v="73"/>
    <x v="4"/>
    <x v="0"/>
    <n v="13400"/>
    <n v="13400"/>
    <n v="13400"/>
    <n v="3305"/>
    <n v="2"/>
    <n v="15341"/>
    <n v="4.0544629349470496"/>
    <n v="114.48507462686568"/>
  </r>
  <r>
    <x v="73"/>
    <x v="0"/>
    <x v="0"/>
    <n v="13160"/>
    <n v="13160"/>
    <n v="13160"/>
    <n v="6512"/>
    <n v="1"/>
    <n v="9003"/>
    <n v="2.020884520884521"/>
    <n v="68.411854103343458"/>
  </r>
  <r>
    <x v="73"/>
    <x v="1"/>
    <x v="0"/>
    <n v="13135.58"/>
    <n v="11822.03"/>
    <n v="13950"/>
    <n v="5336"/>
    <n v="1"/>
    <n v="84"/>
    <n v="2.6143178410794601"/>
    <n v="0.63948451457796307"/>
  </r>
  <r>
    <x v="73"/>
    <x v="4"/>
    <x v="0"/>
    <n v="13100"/>
    <n v="13100"/>
    <n v="13100"/>
    <n v="3861"/>
    <n v="2"/>
    <n v="3481"/>
    <n v="3.3929033929033929"/>
    <n v="26.572519083969464"/>
  </r>
  <r>
    <x v="73"/>
    <x v="4"/>
    <x v="0"/>
    <n v="12880"/>
    <n v="12880"/>
    <n v="13380"/>
    <n v="6638"/>
    <n v="2"/>
    <n v="18192"/>
    <n v="2.0156673696896656"/>
    <n v="141.24223602484471"/>
  </r>
  <r>
    <x v="73"/>
    <x v="0"/>
    <x v="0"/>
    <n v="12880"/>
    <n v="10360"/>
    <n v="13360"/>
    <n v="3877"/>
    <n v="2"/>
    <n v="2502"/>
    <n v="3.4459633737425843"/>
    <n v="19.425465838509318"/>
  </r>
  <r>
    <x v="74"/>
    <x v="4"/>
    <x v="0"/>
    <n v="12880"/>
    <n v="12880"/>
    <n v="13380"/>
    <n v="8381"/>
    <n v="2"/>
    <n v="3267"/>
    <n v="1.5964682018852165"/>
    <n v="25.364906832298136"/>
  </r>
  <r>
    <x v="74"/>
    <x v="1"/>
    <x v="0"/>
    <n v="12711.86"/>
    <n v="-5508.48"/>
    <n v="-6500"/>
    <n v="6557"/>
    <n v="1"/>
    <n v="5925"/>
    <n v="-0.99130700015250872"/>
    <n v="46.610016158138933"/>
  </r>
  <r>
    <x v="74"/>
    <x v="4"/>
    <x v="0"/>
    <n v="12400"/>
    <n v="12400"/>
    <n v="12900"/>
    <n v="3836"/>
    <n v="2"/>
    <n v="3351"/>
    <n v="3.3628779979144943"/>
    <n v="27.0241935483871"/>
  </r>
  <r>
    <x v="74"/>
    <x v="1"/>
    <x v="0"/>
    <n v="12288.14"/>
    <n v="12288.14"/>
    <n v="14500"/>
    <n v="4218"/>
    <n v="1"/>
    <n v="13892"/>
    <n v="3.4376481744902798"/>
    <n v="113.05209738821335"/>
  </r>
  <r>
    <x v="74"/>
    <x v="1"/>
    <x v="0"/>
    <n v="12288.14"/>
    <n v="12288.14"/>
    <n v="14500"/>
    <n v="7689"/>
    <n v="1"/>
    <n v="5311"/>
    <n v="1.8858108986864353"/>
    <n v="43.220536224359421"/>
  </r>
  <r>
    <x v="74"/>
    <x v="1"/>
    <x v="0"/>
    <n v="12288.14"/>
    <n v="0"/>
    <n v="0"/>
    <n v="4827"/>
    <n v="1"/>
    <n v="4553"/>
    <n v="0"/>
    <n v="37.051986712390971"/>
  </r>
  <r>
    <x v="74"/>
    <x v="1"/>
    <x v="0"/>
    <n v="12288.14"/>
    <n v="0"/>
    <n v="0"/>
    <n v="4134"/>
    <n v="1"/>
    <n v="16535"/>
    <n v="0"/>
    <n v="134.56064139894238"/>
  </r>
  <r>
    <x v="74"/>
    <x v="1"/>
    <x v="0"/>
    <n v="12288.14"/>
    <n v="12288.14"/>
    <n v="14500"/>
    <n v="3540"/>
    <n v="1"/>
    <n v="11661"/>
    <n v="4.0960451977401133"/>
    <n v="94.896379761298306"/>
  </r>
  <r>
    <x v="75"/>
    <x v="1"/>
    <x v="0"/>
    <n v="12288.14"/>
    <n v="-8050.84"/>
    <n v="-9500"/>
    <n v="8489"/>
    <n v="1"/>
    <n v="12970"/>
    <n v="-1.1190952997997408"/>
    <n v="105.54892766521216"/>
  </r>
  <r>
    <x v="75"/>
    <x v="1"/>
    <x v="0"/>
    <n v="12288.14"/>
    <n v="12288.14"/>
    <n v="14500"/>
    <n v="6135"/>
    <n v="1"/>
    <n v="13814"/>
    <n v="2.3634881825590872"/>
    <n v="112.4173389951612"/>
  </r>
  <r>
    <x v="75"/>
    <x v="1"/>
    <x v="0"/>
    <n v="12053.57"/>
    <n v="-6590.5"/>
    <n v="-8500"/>
    <n v="8473"/>
    <n v="1"/>
    <n v="9754"/>
    <n v="-1.0031865927062433"/>
    <n v="80.922083664839548"/>
  </r>
  <r>
    <x v="75"/>
    <x v="1"/>
    <x v="0"/>
    <n v="12053.57"/>
    <n v="8437.5"/>
    <n v="9450"/>
    <n v="5576"/>
    <n v="1"/>
    <n v="1036"/>
    <n v="1.6947632711621234"/>
    <n v="8.5949639816253622"/>
  </r>
  <r>
    <x v="75"/>
    <x v="3"/>
    <x v="0"/>
    <n v="12000"/>
    <n v="12000"/>
    <n v="12000"/>
    <n v="6191"/>
    <n v="0"/>
    <n v="17687"/>
    <n v="1.938297528670651"/>
    <n v="147.39166666666668"/>
  </r>
  <r>
    <x v="75"/>
    <x v="0"/>
    <x v="0"/>
    <n v="11850"/>
    <n v="11850"/>
    <n v="11850"/>
    <n v="5160"/>
    <n v="1"/>
    <n v="18152"/>
    <n v="2.2965116279069768"/>
    <n v="153.18143459915612"/>
  </r>
  <r>
    <x v="75"/>
    <x v="0"/>
    <x v="0"/>
    <n v="11760"/>
    <n v="-61037"/>
    <n v="-61037"/>
    <n v="5458"/>
    <n v="1"/>
    <n v="1667"/>
    <n v="-11.183034078417002"/>
    <n v="14.17517006802721"/>
  </r>
  <r>
    <x v="75"/>
    <x v="0"/>
    <x v="0"/>
    <n v="11760"/>
    <n v="6720"/>
    <n v="6720"/>
    <n v="7776"/>
    <n v="1"/>
    <n v="1660"/>
    <n v="0.86419753086419748"/>
    <n v="14.1156462585034"/>
  </r>
  <r>
    <x v="75"/>
    <x v="4"/>
    <x v="0"/>
    <n v="11620"/>
    <n v="11620"/>
    <n v="11620"/>
    <n v="8130"/>
    <n v="1"/>
    <n v="13651"/>
    <n v="1.4292742927429274"/>
    <n v="117.47848537005163"/>
  </r>
  <r>
    <x v="76"/>
    <x v="1"/>
    <x v="0"/>
    <n v="11440.67"/>
    <n v="10296.61"/>
    <n v="12150"/>
    <n v="6950"/>
    <n v="1"/>
    <n v="5513"/>
    <n v="1.7482014388489209"/>
    <n v="48.187737256646685"/>
  </r>
  <r>
    <x v="76"/>
    <x v="0"/>
    <x v="0"/>
    <n v="11404"/>
    <n v="485"/>
    <n v="3485"/>
    <n v="6501"/>
    <n v="2"/>
    <n v="6657"/>
    <n v="0.53607137363482538"/>
    <n v="58.374254647492108"/>
  </r>
  <r>
    <x v="76"/>
    <x v="0"/>
    <x v="0"/>
    <n v="11198"/>
    <n v="11198"/>
    <n v="11198"/>
    <n v="5924"/>
    <n v="2"/>
    <n v="7828"/>
    <n v="1.8902768399729912"/>
    <n v="69.905340239328453"/>
  </r>
  <r>
    <x v="76"/>
    <x v="1"/>
    <x v="0"/>
    <n v="11160.71"/>
    <n v="11160.71"/>
    <n v="12500"/>
    <n v="3840"/>
    <n v="1"/>
    <n v="3782"/>
    <n v="3.2552083333333335"/>
    <n v="33.886733012505481"/>
  </r>
  <r>
    <x v="76"/>
    <x v="0"/>
    <x v="0"/>
    <n v="11100"/>
    <n v="-3700"/>
    <n v="-3700"/>
    <n v="6412"/>
    <n v="1"/>
    <n v="6399"/>
    <n v="-0.57704304429195263"/>
    <n v="57.648648648648646"/>
  </r>
  <r>
    <x v="76"/>
    <x v="0"/>
    <x v="0"/>
    <n v="11100"/>
    <n v="9990"/>
    <n v="9990"/>
    <n v="8600"/>
    <n v="1"/>
    <n v="19195"/>
    <n v="1.1616279069767441"/>
    <n v="172.92792792792793"/>
  </r>
  <r>
    <x v="76"/>
    <x v="0"/>
    <x v="0"/>
    <n v="11100"/>
    <n v="11100"/>
    <n v="11100"/>
    <n v="8460"/>
    <n v="1"/>
    <n v="15458"/>
    <n v="1.3120567375886525"/>
    <n v="139.26126126126127"/>
  </r>
  <r>
    <x v="76"/>
    <x v="0"/>
    <x v="0"/>
    <n v="11100"/>
    <n v="10545"/>
    <n v="10545"/>
    <n v="7503"/>
    <n v="1"/>
    <n v="643"/>
    <n v="1.4054378248700521"/>
    <n v="5.7927927927927927"/>
  </r>
  <r>
    <x v="76"/>
    <x v="0"/>
    <x v="0"/>
    <n v="11060"/>
    <n v="11060"/>
    <n v="14060"/>
    <n v="7594"/>
    <n v="1"/>
    <n v="13805"/>
    <n v="1.8514616802739003"/>
    <n v="124.81916817359856"/>
  </r>
  <r>
    <x v="76"/>
    <x v="0"/>
    <x v="0"/>
    <n v="11060"/>
    <n v="-7840"/>
    <n v="-7840"/>
    <n v="3241"/>
    <n v="1"/>
    <n v="15447"/>
    <n v="-2.4190064794816415"/>
    <n v="139.66546112115731"/>
  </r>
  <r>
    <x v="77"/>
    <x v="0"/>
    <x v="0"/>
    <n v="11060"/>
    <n v="-15623"/>
    <n v="-15623"/>
    <n v="3871"/>
    <n v="1"/>
    <n v="8053"/>
    <n v="-4.035908034099716"/>
    <n v="72.811934900542497"/>
  </r>
  <r>
    <x v="77"/>
    <x v="1"/>
    <x v="0"/>
    <n v="11016.94"/>
    <n v="11016.94"/>
    <n v="13000"/>
    <n v="4277"/>
    <n v="1"/>
    <n v="6255"/>
    <n v="3.0395136778115504"/>
    <n v="56.776201014074687"/>
  </r>
  <r>
    <x v="77"/>
    <x v="0"/>
    <x v="0"/>
    <n v="10919"/>
    <n v="0"/>
    <n v="0"/>
    <n v="8384"/>
    <n v="1"/>
    <n v="11478"/>
    <n v="0"/>
    <n v="105.11951643923436"/>
  </r>
  <r>
    <x v="77"/>
    <x v="0"/>
    <x v="0"/>
    <n v="10919"/>
    <n v="9827.1"/>
    <n v="9827.1"/>
    <n v="3556"/>
    <n v="1"/>
    <n v="17652"/>
    <n v="2.7635264341957257"/>
    <n v="161.6631559666636"/>
  </r>
  <r>
    <x v="77"/>
    <x v="0"/>
    <x v="0"/>
    <n v="10919"/>
    <n v="10919"/>
    <n v="10919"/>
    <n v="8099"/>
    <n v="1"/>
    <n v="15089"/>
    <n v="1.3481911347079887"/>
    <n v="138.19031046799157"/>
  </r>
  <r>
    <x v="77"/>
    <x v="0"/>
    <x v="0"/>
    <n v="10919"/>
    <n v="10919"/>
    <n v="10919"/>
    <n v="4988"/>
    <n v="1"/>
    <n v="9873"/>
    <n v="2.1890537289494789"/>
    <n v="90.420368165582929"/>
  </r>
  <r>
    <x v="77"/>
    <x v="0"/>
    <x v="0"/>
    <n v="10919"/>
    <n v="10919"/>
    <n v="10919"/>
    <n v="6614"/>
    <n v="1"/>
    <n v="13227"/>
    <n v="1.650892047172664"/>
    <n v="121.13746680098909"/>
  </r>
  <r>
    <x v="77"/>
    <x v="1"/>
    <x v="0"/>
    <n v="10714.29"/>
    <n v="10714.29"/>
    <n v="12000"/>
    <n v="7177"/>
    <n v="1"/>
    <n v="18411"/>
    <n v="1.6720078027030794"/>
    <n v="171.83593126562749"/>
  </r>
  <r>
    <x v="77"/>
    <x v="1"/>
    <x v="0"/>
    <n v="10593.22"/>
    <n v="9533.9"/>
    <n v="11250"/>
    <n v="7551"/>
    <n v="1"/>
    <n v="10576"/>
    <n v="1.4898688915375446"/>
    <n v="99.837443194798198"/>
  </r>
  <r>
    <x v="77"/>
    <x v="1"/>
    <x v="0"/>
    <n v="10593.22"/>
    <n v="10593.22"/>
    <n v="12500"/>
    <n v="5054"/>
    <n v="1"/>
    <n v="16038"/>
    <n v="2.4732884843688168"/>
    <n v="151.39872484475922"/>
  </r>
  <r>
    <x v="78"/>
    <x v="0"/>
    <x v="0"/>
    <n v="10500"/>
    <n v="10500"/>
    <n v="10500"/>
    <n v="4143"/>
    <n v="2"/>
    <n v="14350"/>
    <n v="2.5343953656770455"/>
    <n v="136.66666666666666"/>
  </r>
  <r>
    <x v="78"/>
    <x v="4"/>
    <x v="0"/>
    <n v="10500"/>
    <n v="10500"/>
    <n v="11000"/>
    <n v="5343"/>
    <n v="2"/>
    <n v="1865"/>
    <n v="2.0587684821261463"/>
    <n v="17.761904761904763"/>
  </r>
  <r>
    <x v="78"/>
    <x v="1"/>
    <x v="0"/>
    <n v="10267.86"/>
    <n v="10267.86"/>
    <n v="11500"/>
    <n v="7272"/>
    <n v="1"/>
    <n v="7022"/>
    <n v="1.5814081408140814"/>
    <n v="68.388154883296025"/>
  </r>
  <r>
    <x v="78"/>
    <x v="0"/>
    <x v="0"/>
    <n v="9701.6899999999987"/>
    <n v="6101.69"/>
    <n v="7200"/>
    <n v="7724"/>
    <n v="2"/>
    <n v="6526"/>
    <n v="0.9321595028482651"/>
    <n v="67.266630865344084"/>
  </r>
  <r>
    <x v="78"/>
    <x v="3"/>
    <x v="0"/>
    <n v="9000"/>
    <n v="9000"/>
    <n v="9000"/>
    <n v="8178"/>
    <n v="1"/>
    <n v="17785"/>
    <n v="1.1005135730007336"/>
    <n v="197.61111111111111"/>
  </r>
  <r>
    <x v="78"/>
    <x v="1"/>
    <x v="0"/>
    <n v="8898.31"/>
    <n v="8898.31"/>
    <n v="10500"/>
    <n v="7467"/>
    <n v="1"/>
    <n v="6606"/>
    <n v="1.4061872237846524"/>
    <n v="74.238816134749186"/>
  </r>
  <r>
    <x v="78"/>
    <x v="1"/>
    <x v="0"/>
    <n v="8898.31"/>
    <n v="8898.31"/>
    <n v="10500"/>
    <n v="4851"/>
    <n v="1"/>
    <n v="525"/>
    <n v="2.1645021645021645"/>
    <n v="5.8999967409541814"/>
  </r>
  <r>
    <x v="78"/>
    <x v="1"/>
    <x v="0"/>
    <n v="8898.31"/>
    <n v="-1525.42"/>
    <n v="-1800"/>
    <n v="4457"/>
    <n v="1"/>
    <n v="9314"/>
    <n v="-0.40385909804801434"/>
    <n v="104.67156122904238"/>
  </r>
  <r>
    <x v="79"/>
    <x v="1"/>
    <x v="0"/>
    <n v="8898.31"/>
    <n v="8898.31"/>
    <n v="10500"/>
    <n v="4057"/>
    <n v="1"/>
    <n v="2188"/>
    <n v="2.5881192999753511"/>
    <n v="24.58893879849095"/>
  </r>
  <r>
    <x v="79"/>
    <x v="1"/>
    <x v="0"/>
    <n v="8898.31"/>
    <n v="8898.31"/>
    <n v="10500"/>
    <n v="6816"/>
    <n v="1"/>
    <n v="11217"/>
    <n v="1.5404929577464788"/>
    <n v="126.05764465387249"/>
  </r>
  <r>
    <x v="79"/>
    <x v="1"/>
    <x v="0"/>
    <n v="8898.31"/>
    <n v="8898.31"/>
    <n v="10500"/>
    <n v="8954"/>
    <n v="1"/>
    <n v="16478"/>
    <n v="1.1726602635693544"/>
    <n v="185.18123104274858"/>
  </r>
  <r>
    <x v="79"/>
    <x v="1"/>
    <x v="0"/>
    <n v="8839.2900000000009"/>
    <n v="8839.2900000000009"/>
    <n v="9900"/>
    <n v="4823"/>
    <n v="1"/>
    <n v="15280"/>
    <n v="2.0526643168152603"/>
    <n v="172.86456265152518"/>
  </r>
  <r>
    <x v="79"/>
    <x v="1"/>
    <x v="0"/>
    <n v="8839.2900000000009"/>
    <n v="8839.2900000000009"/>
    <n v="9900"/>
    <n v="4847"/>
    <n v="1"/>
    <n v="6943"/>
    <n v="2.0425005157829585"/>
    <n v="78.54703262366094"/>
  </r>
  <r>
    <x v="79"/>
    <x v="1"/>
    <x v="0"/>
    <n v="8482.14"/>
    <n v="8482.14"/>
    <n v="9500"/>
    <n v="5069"/>
    <n v="1"/>
    <n v="7510"/>
    <n v="1.874136910633261"/>
    <n v="88.53897719207653"/>
  </r>
  <r>
    <x v="79"/>
    <x v="1"/>
    <x v="0"/>
    <n v="8474.58"/>
    <n v="8474.58"/>
    <n v="10500"/>
    <n v="6804"/>
    <n v="1"/>
    <n v="12147"/>
    <n v="1.5432098765432098"/>
    <n v="143.33453693280376"/>
  </r>
  <r>
    <x v="79"/>
    <x v="1"/>
    <x v="0"/>
    <n v="8389.83"/>
    <n v="7550.85"/>
    <n v="8910"/>
    <n v="4471"/>
    <n v="1"/>
    <n v="9055"/>
    <n v="1.9928427644822186"/>
    <n v="107.92828936939128"/>
  </r>
  <r>
    <x v="80"/>
    <x v="1"/>
    <x v="0"/>
    <n v="8389.83"/>
    <n v="7550.85"/>
    <n v="8910"/>
    <n v="6353"/>
    <n v="1"/>
    <n v="19905"/>
    <n v="1.4024870140091295"/>
    <n v="237.25152953039571"/>
  </r>
  <r>
    <x v="80"/>
    <x v="0"/>
    <x v="0"/>
    <n v="7700"/>
    <n v="7700"/>
    <n v="7700"/>
    <n v="5264"/>
    <n v="1"/>
    <n v="18798"/>
    <n v="1.4627659574468086"/>
    <n v="244.12987012987011"/>
  </r>
  <r>
    <x v="80"/>
    <x v="4"/>
    <x v="0"/>
    <n v="7280"/>
    <n v="7280"/>
    <n v="7280"/>
    <n v="5610"/>
    <n v="1"/>
    <n v="12339"/>
    <n v="1.2976827094474153"/>
    <n v="169.49175824175825"/>
  </r>
  <r>
    <x v="80"/>
    <x v="1"/>
    <x v="0"/>
    <n v="7203.39"/>
    <n v="-12288.14"/>
    <n v="-14500"/>
    <n v="6604"/>
    <n v="0"/>
    <n v="4335"/>
    <n v="-2.1956390066626286"/>
    <n v="60.179998584000025"/>
  </r>
  <r>
    <x v="80"/>
    <x v="1"/>
    <x v="0"/>
    <n v="7024.79"/>
    <n v="7024.79"/>
    <n v="8500"/>
    <n v="5695"/>
    <n v="1"/>
    <n v="7789"/>
    <n v="1.4925373134328359"/>
    <n v="110.87875936504862"/>
  </r>
  <r>
    <x v="80"/>
    <x v="4"/>
    <x v="0"/>
    <n v="6720"/>
    <n v="6720"/>
    <n v="7220"/>
    <n v="6172"/>
    <n v="1"/>
    <n v="944"/>
    <n v="1.169799092676604"/>
    <n v="14.047619047619047"/>
  </r>
  <r>
    <x v="80"/>
    <x v="0"/>
    <x v="0"/>
    <n v="6299"/>
    <n v="6299"/>
    <n v="6299"/>
    <n v="4741"/>
    <n v="1"/>
    <n v="7445"/>
    <n v="1.3286226534486396"/>
    <n v="118.19336402603588"/>
  </r>
  <r>
    <x v="80"/>
    <x v="4"/>
    <x v="0"/>
    <n v="6160"/>
    <n v="6160"/>
    <n v="6160"/>
    <n v="5971"/>
    <n v="1"/>
    <n v="15877"/>
    <n v="1.0316529894490034"/>
    <n v="257.74350649350646"/>
  </r>
  <r>
    <x v="80"/>
    <x v="0"/>
    <x v="0"/>
    <n v="6101.69"/>
    <n v="6101.69"/>
    <n v="7200"/>
    <n v="7244"/>
    <n v="1"/>
    <n v="6159"/>
    <n v="0.99392600773053563"/>
    <n v="100.93924797883867"/>
  </r>
  <r>
    <x v="80"/>
    <x v="0"/>
    <x v="0"/>
    <n v="6101.69"/>
    <n v="6101.69"/>
    <n v="7200"/>
    <n v="6238"/>
    <n v="1"/>
    <n v="12495"/>
    <n v="1.1542160949022122"/>
    <n v="204.7793316277949"/>
  </r>
  <r>
    <x v="81"/>
    <x v="0"/>
    <x v="0"/>
    <n v="5949"/>
    <n v="5949"/>
    <n v="5949"/>
    <n v="6477"/>
    <n v="1"/>
    <n v="9315"/>
    <n v="0.91848077813802687"/>
    <n v="156.58093797276854"/>
  </r>
  <r>
    <x v="81"/>
    <x v="0"/>
    <x v="0"/>
    <n v="5949"/>
    <n v="5949"/>
    <n v="5949"/>
    <n v="8635"/>
    <n v="1"/>
    <n v="543"/>
    <n v="0.68894035900405326"/>
    <n v="9.1275844679778118"/>
  </r>
  <r>
    <x v="81"/>
    <x v="4"/>
    <x v="0"/>
    <n v="5600"/>
    <n v="5600"/>
    <n v="5600"/>
    <n v="5569"/>
    <n v="1"/>
    <n v="6249"/>
    <n v="1.0055665289998204"/>
    <n v="111.58928571428572"/>
  </r>
  <r>
    <x v="81"/>
    <x v="1"/>
    <x v="0"/>
    <n v="5508.47"/>
    <n v="5508.47"/>
    <n v="6500"/>
    <n v="8151"/>
    <n v="1"/>
    <n v="16818"/>
    <n v="0.79744816586921852"/>
    <n v="305.31163825889945"/>
  </r>
  <r>
    <x v="81"/>
    <x v="0"/>
    <x v="0"/>
    <n v="5040"/>
    <n v="5040"/>
    <n v="5040"/>
    <n v="7408"/>
    <n v="1"/>
    <n v="19773"/>
    <n v="0.68034557235421167"/>
    <n v="392.32142857142856"/>
  </r>
  <r>
    <x v="81"/>
    <x v="0"/>
    <x v="0"/>
    <n v="4800"/>
    <n v="4800"/>
    <n v="4800"/>
    <n v="5714"/>
    <n v="1"/>
    <n v="17987"/>
    <n v="0.84004200210010505"/>
    <n v="374.72916666666663"/>
  </r>
  <r>
    <x v="81"/>
    <x v="4"/>
    <x v="0"/>
    <n v="3900"/>
    <n v="3900"/>
    <n v="3900"/>
    <n v="7146"/>
    <n v="1"/>
    <n v="19263"/>
    <n v="0.54575986565910994"/>
    <n v="493.92307692307691"/>
  </r>
  <r>
    <x v="81"/>
    <x v="0"/>
    <x v="0"/>
    <n v="3600"/>
    <n v="3600"/>
    <n v="3600"/>
    <n v="5559"/>
    <n v="1"/>
    <n v="4005"/>
    <n v="0.64759848893685912"/>
    <n v="111.25"/>
  </r>
  <r>
    <x v="81"/>
    <x v="0"/>
    <x v="0"/>
    <n v="2940"/>
    <n v="2940"/>
    <n v="2940"/>
    <n v="7900"/>
    <n v="1"/>
    <n v="18983"/>
    <n v="0.3721518987341772"/>
    <n v="645.68027210884361"/>
  </r>
  <r>
    <x v="81"/>
    <x v="0"/>
    <x v="3"/>
    <n v="2099"/>
    <n v="1889.1"/>
    <n v="1889.1"/>
    <n v="4952"/>
    <n v="1"/>
    <n v="17860"/>
    <n v="0.38148222940226167"/>
    <n v="850.88137208194382"/>
  </r>
  <r>
    <x v="82"/>
    <x v="0"/>
    <x v="3"/>
    <n v="2099"/>
    <n v="0"/>
    <n v="0"/>
    <n v="8755"/>
    <n v="1"/>
    <n v="5253"/>
    <n v="0"/>
    <n v="250.26202953787521"/>
  </r>
  <r>
    <x v="82"/>
    <x v="0"/>
    <x v="3"/>
    <n v="1800"/>
    <n v="1800"/>
    <n v="1800"/>
    <n v="3756"/>
    <n v="1"/>
    <n v="13171"/>
    <n v="0.47923322683706071"/>
    <n v="731.72222222222217"/>
  </r>
  <r>
    <x v="82"/>
    <x v="3"/>
    <x v="3"/>
    <n v="32"/>
    <n v="32"/>
    <n v="32"/>
    <n v="7651"/>
    <n v="1"/>
    <n v="6484"/>
    <n v="4.1824598091752714E-3"/>
    <n v="20262.5"/>
  </r>
  <r>
    <x v="82"/>
    <x v="3"/>
    <x v="3"/>
    <n v="32"/>
    <n v="32"/>
    <n v="32"/>
    <n v="6241"/>
    <n v="1"/>
    <n v="14983"/>
    <n v="5.1273834321422847E-3"/>
    <n v="46821.875"/>
  </r>
  <r>
    <x v="82"/>
    <x v="1"/>
    <x v="4"/>
    <n v="27530"/>
    <n v="12179"/>
    <n v="24971"/>
    <n v="4899.8660600000003"/>
    <n v="2"/>
    <n v="3337"/>
    <n v="5.0962617537345496"/>
    <n v="12.121322193970215"/>
  </r>
  <r>
    <x v="82"/>
    <x v="2"/>
    <x v="4"/>
    <n v="25545"/>
    <n v="10301"/>
    <n v="33681"/>
    <n v="4801.6799999999994"/>
    <n v="10"/>
    <n v="16809"/>
    <n v="7.0144199530164455"/>
    <n v="65.801526717557252"/>
  </r>
  <r>
    <x v="82"/>
    <x v="4"/>
    <x v="4"/>
    <n v="8883"/>
    <n v="17359"/>
    <n v="25568"/>
    <n v="10871.699999999999"/>
    <n v="8"/>
    <n v="6353"/>
    <n v="2.3517941076372604"/>
    <n v="71.518631093099188"/>
  </r>
  <r>
    <x v="82"/>
    <x v="1"/>
    <x v="4"/>
    <n v="27756"/>
    <n v="30772"/>
    <n v="25616"/>
    <n v="5104.0653999999995"/>
    <n v="5"/>
    <n v="6429"/>
    <n v="5.0187444698494659"/>
    <n v="23.162559446606139"/>
  </r>
  <r>
    <x v="82"/>
    <x v="2"/>
    <x v="4"/>
    <n v="39405"/>
    <n v="38256"/>
    <n v="9234"/>
    <n v="9802.14"/>
    <n v="5"/>
    <n v="12751"/>
    <n v="0.94203918736112735"/>
    <n v="32.35883771095039"/>
  </r>
  <r>
    <x v="82"/>
    <x v="0"/>
    <x v="4"/>
    <n v="5816"/>
    <n v="30279"/>
    <n v="11778"/>
    <n v="6021.4637000000002"/>
    <n v="10"/>
    <n v="18074"/>
    <n v="1.9560028236988292"/>
    <n v="310.76341127922973"/>
  </r>
  <r>
    <x v="83"/>
    <x v="4"/>
    <x v="4"/>
    <n v="30781"/>
    <n v="23053"/>
    <n v="13160"/>
    <n v="6046.09"/>
    <n v="10"/>
    <n v="19825"/>
    <n v="2.1766133153823382"/>
    <n v="64.406614469965234"/>
  </r>
  <r>
    <x v="83"/>
    <x v="1"/>
    <x v="4"/>
    <n v="6816"/>
    <n v="17780"/>
    <n v="11918"/>
    <n v="4824.9618299999993"/>
    <n v="8"/>
    <n v="15273"/>
    <n v="2.470071353911623"/>
    <n v="224.0757042253521"/>
  </r>
  <r>
    <x v="83"/>
    <x v="2"/>
    <x v="4"/>
    <n v="36521"/>
    <n v="15721"/>
    <n v="24952"/>
    <n v="11896.37"/>
    <n v="9"/>
    <n v="10138"/>
    <n v="2.0974465320093438"/>
    <n v="27.759371320610061"/>
  </r>
  <r>
    <x v="83"/>
    <x v="0"/>
    <x v="4"/>
    <n v="29821"/>
    <n v="7874"/>
    <n v="28418"/>
    <n v="3573.9816000000001"/>
    <n v="1"/>
    <n v="9097"/>
    <n v="7.9513559890739227"/>
    <n v="30.505348579859831"/>
  </r>
  <r>
    <x v="83"/>
    <x v="1"/>
    <x v="4"/>
    <n v="22213"/>
    <n v="15956"/>
    <n v="31530"/>
    <n v="4490.6102700000001"/>
    <n v="6"/>
    <n v="13602"/>
    <n v="7.0213173943505005"/>
    <n v="61.234412281096652"/>
  </r>
  <r>
    <x v="83"/>
    <x v="2"/>
    <x v="4"/>
    <n v="35940"/>
    <n v="32208"/>
    <n v="6882"/>
    <n v="11917.81"/>
    <n v="6"/>
    <n v="14535"/>
    <n v="0.57745508612740093"/>
    <n v="40.442404006677798"/>
  </r>
  <r>
    <x v="83"/>
    <x v="4"/>
    <x v="4"/>
    <n v="41937"/>
    <n v="15153"/>
    <n v="37468"/>
    <n v="0"/>
    <n v="1"/>
    <n v="7443"/>
    <s v="NA"/>
    <n v="17.748050647399673"/>
  </r>
  <r>
    <x v="83"/>
    <x v="3"/>
    <x v="4"/>
    <n v="27914"/>
    <n v="13279"/>
    <n v="10701"/>
    <n v="3624.37914"/>
    <n v="3"/>
    <n v="3857"/>
    <n v="2.9525056807384673"/>
    <n v="13.817439277781759"/>
  </r>
  <r>
    <x v="83"/>
    <x v="3"/>
    <x v="4"/>
    <n v="32614"/>
    <n v="27583"/>
    <n v="34754"/>
    <n v="5989.2800000000007"/>
    <n v="7"/>
    <n v="10167"/>
    <n v="5.8027008254748473"/>
    <n v="31.173729073404061"/>
  </r>
  <r>
    <x v="83"/>
    <x v="2"/>
    <x v="4"/>
    <n v="11205"/>
    <n v="39913"/>
    <n v="20543"/>
    <n v="13493.05"/>
    <n v="8"/>
    <n v="11880"/>
    <n v="1.5224875028255287"/>
    <n v="106.02409638554218"/>
  </r>
  <r>
    <x v="84"/>
    <x v="0"/>
    <x v="4"/>
    <n v="20641"/>
    <n v="23546"/>
    <n v="32395"/>
    <n v="4788.8464999999997"/>
    <n v="8"/>
    <n v="16937"/>
    <n v="6.7646770469673649"/>
    <n v="82.055132987742837"/>
  </r>
  <r>
    <x v="84"/>
    <x v="1"/>
    <x v="4"/>
    <n v="43558"/>
    <n v="8437"/>
    <n v="32239"/>
    <n v="5650.3"/>
    <n v="7"/>
    <n v="12700"/>
    <n v="5.7057147408102225"/>
    <n v="29.156526929611093"/>
  </r>
  <r>
    <x v="84"/>
    <x v="1"/>
    <x v="4"/>
    <n v="44110"/>
    <n v="18567"/>
    <n v="11625"/>
    <n v="5755.7830999999996"/>
    <n v="9"/>
    <n v="17605"/>
    <n v="2.0197077961468008"/>
    <n v="39.911584674676945"/>
  </r>
  <r>
    <x v="84"/>
    <x v="2"/>
    <x v="4"/>
    <n v="42474"/>
    <n v="31146"/>
    <n v="17594"/>
    <n v="15086.210000000001"/>
    <n v="7"/>
    <n v="695"/>
    <n v="1.1662306172325587"/>
    <n v="1.6362951452653387"/>
  </r>
  <r>
    <x v="84"/>
    <x v="1"/>
    <x v="4"/>
    <n v="9884"/>
    <n v="22418"/>
    <n v="11074"/>
    <n v="5751.4255599999997"/>
    <n v="5"/>
    <n v="15145"/>
    <n v="1.9254356827666219"/>
    <n v="153.22743828409551"/>
  </r>
  <r>
    <x v="84"/>
    <x v="2"/>
    <x v="4"/>
    <n v="45579"/>
    <n v="15364"/>
    <n v="39031"/>
    <n v="12023.472"/>
    <n v="5"/>
    <n v="7215"/>
    <n v="3.2462337002157113"/>
    <n v="15.829658395313631"/>
  </r>
  <r>
    <x v="84"/>
    <x v="0"/>
    <x v="4"/>
    <n v="20906"/>
    <n v="18749"/>
    <n v="6050"/>
    <n v="7420.1022999999996"/>
    <n v="5"/>
    <n v="749"/>
    <n v="0.81535264008422104"/>
    <n v="3.5827035300870564"/>
  </r>
  <r>
    <x v="84"/>
    <x v="1"/>
    <x v="4"/>
    <n v="43489"/>
    <n v="17580"/>
    <n v="8952"/>
    <n v="5438.0316900000007"/>
    <n v="7"/>
    <n v="6395"/>
    <n v="1.6461838603224468"/>
    <n v="14.704867897629287"/>
  </r>
  <r>
    <x v="84"/>
    <x v="2"/>
    <x v="4"/>
    <n v="22294"/>
    <n v="10333"/>
    <n v="21202"/>
    <n v="21064.78"/>
    <n v="7"/>
    <n v="5829"/>
    <n v="1.0065141909860915"/>
    <n v="26.146048264106938"/>
  </r>
  <r>
    <x v="84"/>
    <x v="0"/>
    <x v="5"/>
    <n v="31692"/>
    <n v="24849"/>
    <n v="37290"/>
    <n v="7357.4573"/>
    <n v="8"/>
    <n v="13996"/>
    <n v="5.0683270700055578"/>
    <n v="44.162564685094033"/>
  </r>
  <r>
    <x v="85"/>
    <x v="1"/>
    <x v="5"/>
    <n v="32083"/>
    <n v="21068"/>
    <n v="7156"/>
    <n v="7011.5560999999998"/>
    <n v="9"/>
    <n v="12919"/>
    <n v="1.0206008335296639"/>
    <n v="40.267431349936103"/>
  </r>
  <r>
    <x v="85"/>
    <x v="0"/>
    <x v="5"/>
    <n v="33364"/>
    <n v="14081"/>
    <n v="39096"/>
    <n v="6745.6239999999998"/>
    <n v="1"/>
    <n v="18170"/>
    <n v="5.7957573680359298"/>
    <n v="54.459896894856726"/>
  </r>
  <r>
    <x v="85"/>
    <x v="3"/>
    <x v="5"/>
    <n v="7258"/>
    <n v="21352"/>
    <n v="32046"/>
    <n v="4253.4567999999999"/>
    <n v="5"/>
    <n v="13661"/>
    <n v="7.5341073171355593"/>
    <n v="188.21989528795811"/>
  </r>
  <r>
    <x v="85"/>
    <x v="3"/>
    <x v="5"/>
    <n v="39736"/>
    <n v="22101"/>
    <n v="19519"/>
    <n v="6701.04"/>
    <n v="10"/>
    <n v="13694"/>
    <n v="2.9128314410897413"/>
    <n v="34.462452184417153"/>
  </r>
  <r>
    <x v="85"/>
    <x v="2"/>
    <x v="5"/>
    <n v="18954"/>
    <n v="12616"/>
    <n v="30141"/>
    <n v="3870.5600999999997"/>
    <n v="6"/>
    <n v="18065"/>
    <n v="7.787245055308663"/>
    <n v="95.309697161549011"/>
  </r>
  <r>
    <x v="85"/>
    <x v="0"/>
    <x v="5"/>
    <n v="20054"/>
    <n v="23046"/>
    <n v="14196"/>
    <n v="5398.1557999999995"/>
    <n v="3"/>
    <n v="15847"/>
    <n v="2.6297870098525133"/>
    <n v="79.021641567767034"/>
  </r>
  <r>
    <x v="85"/>
    <x v="1"/>
    <x v="5"/>
    <n v="27091"/>
    <n v="34563"/>
    <n v="23431"/>
    <n v="6689.7609599999996"/>
    <n v="7"/>
    <n v="14895"/>
    <n v="3.5025167775202539"/>
    <n v="54.981359122955965"/>
  </r>
  <r>
    <x v="85"/>
    <x v="0"/>
    <x v="5"/>
    <n v="22693"/>
    <n v="29311"/>
    <n v="17557"/>
    <n v="1403.4888999999998"/>
    <n v="9"/>
    <n v="7845"/>
    <n v="12.509539619444089"/>
    <n v="34.570131758692106"/>
  </r>
  <r>
    <x v="85"/>
    <x v="1"/>
    <x v="5"/>
    <n v="39211"/>
    <n v="29144"/>
    <n v="31071"/>
    <n v="6141.09"/>
    <n v="6"/>
    <n v="16851"/>
    <n v="5.0595252634304329"/>
    <n v="42.975185534671397"/>
  </r>
  <r>
    <x v="86"/>
    <x v="1"/>
    <x v="5"/>
    <n v="49305"/>
    <n v="13707"/>
    <n v="17770"/>
    <n v="5945.6700799999999"/>
    <n v="9"/>
    <n v="19136"/>
    <n v="2.9887295731013719"/>
    <n v="38.811479565966941"/>
  </r>
  <r>
    <x v="86"/>
    <x v="0"/>
    <x v="5"/>
    <n v="46926"/>
    <n v="30815"/>
    <n v="11010"/>
    <n v="6840.5905999999995"/>
    <n v="5"/>
    <n v="9054"/>
    <n v="1.6095101496060882"/>
    <n v="19.294207901802839"/>
  </r>
  <r>
    <x v="86"/>
    <x v="2"/>
    <x v="5"/>
    <n v="30913"/>
    <n v="9611"/>
    <n v="26006"/>
    <n v="7903.06"/>
    <n v="5"/>
    <n v="10068"/>
    <n v="3.2906241379921193"/>
    <n v="32.568822178371562"/>
  </r>
  <r>
    <x v="86"/>
    <x v="1"/>
    <x v="5"/>
    <n v="45104"/>
    <n v="17041"/>
    <n v="22137"/>
    <n v="6230.8624599999994"/>
    <n v="5"/>
    <n v="7013"/>
    <n v="3.5527986923338384"/>
    <n v="15.548510109968076"/>
  </r>
  <r>
    <x v="86"/>
    <x v="4"/>
    <x v="5"/>
    <n v="5550"/>
    <n v="22027"/>
    <n v="22048"/>
    <n v="0.24"/>
    <n v="8"/>
    <n v="2258"/>
    <n v="91866.666666666672"/>
    <n v="40.684684684684683"/>
  </r>
  <r>
    <x v="86"/>
    <x v="0"/>
    <x v="5"/>
    <n v="6098"/>
    <n v="36077"/>
    <n v="12320"/>
    <n v="6557.6287000000002"/>
    <n v="5"/>
    <n v="16562"/>
    <n v="1.8787279005290434"/>
    <n v="271.59724499836011"/>
  </r>
  <r>
    <x v="86"/>
    <x v="1"/>
    <x v="5"/>
    <n v="24885"/>
    <n v="17584"/>
    <n v="6535"/>
    <n v="5621.15"/>
    <n v="8"/>
    <n v="551"/>
    <n v="1.1625734947475161"/>
    <n v="2.2141852521599357"/>
  </r>
  <r>
    <x v="86"/>
    <x v="4"/>
    <x v="5"/>
    <n v="11814"/>
    <n v="34469"/>
    <n v="8215"/>
    <n v="4349.9800000000005"/>
    <n v="2"/>
    <n v="18247"/>
    <n v="1.8885144299514018"/>
    <n v="154.45234467580838"/>
  </r>
  <r>
    <x v="86"/>
    <x v="0"/>
    <x v="5"/>
    <n v="39430"/>
    <n v="18576"/>
    <n v="24674"/>
    <n v="6162.8017999999993"/>
    <n v="10"/>
    <n v="10808"/>
    <n v="4.0036984476768351"/>
    <n v="27.410601065178795"/>
  </r>
  <r>
    <x v="86"/>
    <x v="3"/>
    <x v="5"/>
    <n v="39046"/>
    <n v="21520"/>
    <n v="13621"/>
    <n v="7400.5392000000002"/>
    <n v="8"/>
    <n v="11219"/>
    <n v="1.8405415648632737"/>
    <n v="28.732776724888591"/>
  </r>
  <r>
    <x v="87"/>
    <x v="3"/>
    <x v="5"/>
    <n v="9560"/>
    <n v="18126"/>
    <n v="12947"/>
    <n v="6556.7199999999993"/>
    <n v="4"/>
    <n v="13138"/>
    <n v="1.9746153564587174"/>
    <n v="137.42677824267781"/>
  </r>
  <r>
    <x v="87"/>
    <x v="0"/>
    <x v="5"/>
    <n v="44980"/>
    <n v="15742"/>
    <n v="21068"/>
    <n v="6092.1785"/>
    <n v="9"/>
    <n v="4997"/>
    <n v="3.4582046471553647"/>
    <n v="11.109381947532237"/>
  </r>
  <r>
    <x v="87"/>
    <x v="1"/>
    <x v="5"/>
    <n v="39886"/>
    <n v="27192"/>
    <n v="26510"/>
    <n v="5323.91"/>
    <n v="6"/>
    <n v="9646"/>
    <n v="4.9794230180450088"/>
    <n v="24.183924183924184"/>
  </r>
  <r>
    <x v="87"/>
    <x v="3"/>
    <x v="5"/>
    <n v="5357"/>
    <n v="8425"/>
    <n v="36693"/>
    <n v="8217.226999999999"/>
    <n v="3"/>
    <n v="3597"/>
    <n v="4.4653749981593549"/>
    <n v="67.145790554414788"/>
  </r>
  <r>
    <x v="87"/>
    <x v="3"/>
    <x v="5"/>
    <n v="41477"/>
    <n v="38323"/>
    <n v="18674"/>
    <n v="8378.9357"/>
    <n v="8"/>
    <n v="2862"/>
    <n v="2.2286840081610841"/>
    <n v="6.9002097548038668"/>
  </r>
  <r>
    <x v="87"/>
    <x v="4"/>
    <x v="5"/>
    <n v="13076"/>
    <n v="35391"/>
    <n v="29068"/>
    <n v="6180.63"/>
    <n v="4"/>
    <n v="16660"/>
    <n v="4.7030804303121201"/>
    <n v="127.40899357601714"/>
  </r>
  <r>
    <x v="87"/>
    <x v="0"/>
    <x v="5"/>
    <n v="42329"/>
    <n v="11174"/>
    <n v="7402"/>
    <n v="6976.2046"/>
    <n v="10"/>
    <n v="763"/>
    <n v="1.0610353945181024"/>
    <n v="1.8025467173805192"/>
  </r>
  <r>
    <x v="87"/>
    <x v="3"/>
    <x v="5"/>
    <n v="21709"/>
    <n v="6343"/>
    <n v="7461"/>
    <n v="5721.41"/>
    <n v="3"/>
    <n v="1630"/>
    <n v="1.304049176688963"/>
    <n v="7.5084066516191443"/>
  </r>
  <r>
    <x v="87"/>
    <x v="3"/>
    <x v="5"/>
    <n v="17898"/>
    <n v="5885"/>
    <n v="32434"/>
    <n v="5518.5999999999995"/>
    <n v="10"/>
    <n v="8446"/>
    <n v="5.8772152357481975"/>
    <n v="47.189630126271091"/>
  </r>
  <r>
    <x v="87"/>
    <x v="3"/>
    <x v="5"/>
    <n v="35983"/>
    <n v="20442"/>
    <n v="17981"/>
    <n v="5329.882286"/>
    <n v="8"/>
    <n v="14064"/>
    <n v="3.3736204732383466"/>
    <n v="39.085123530556096"/>
  </r>
  <r>
    <x v="88"/>
    <x v="3"/>
    <x v="5"/>
    <n v="42953"/>
    <n v="21381"/>
    <n v="37639"/>
    <n v="6562.46"/>
    <n v="5"/>
    <n v="18232"/>
    <n v="5.7355016259146723"/>
    <n v="42.446394896747606"/>
  </r>
  <r>
    <x v="88"/>
    <x v="3"/>
    <x v="5"/>
    <n v="12835"/>
    <n v="15659"/>
    <n v="9680"/>
    <n v="4773.22"/>
    <n v="1"/>
    <n v="8096"/>
    <n v="2.0279811112833683"/>
    <n v="63.077522399688355"/>
  </r>
  <r>
    <x v="88"/>
    <x v="1"/>
    <x v="5"/>
    <n v="22747"/>
    <n v="12664"/>
    <n v="19248"/>
    <n v="4061.91"/>
    <n v="7"/>
    <n v="19043"/>
    <n v="4.7386574296328572"/>
    <n v="83.716534048445951"/>
  </r>
  <r>
    <x v="88"/>
    <x v="3"/>
    <x v="5"/>
    <n v="20581"/>
    <n v="11477"/>
    <n v="7087"/>
    <n v="6769.47"/>
    <n v="6"/>
    <n v="3514"/>
    <n v="1.0469061832019346"/>
    <n v="17.074000291531025"/>
  </r>
  <r>
    <x v="88"/>
    <x v="3"/>
    <x v="5"/>
    <n v="18095"/>
    <n v="31707"/>
    <n v="23563"/>
    <n v="5370.12"/>
    <n v="8"/>
    <n v="13734"/>
    <n v="4.3877976656015134"/>
    <n v="75.899419729206969"/>
  </r>
  <r>
    <x v="88"/>
    <x v="3"/>
    <x v="5"/>
    <n v="49570"/>
    <n v="10706"/>
    <n v="26771"/>
    <n v="4727.0265849999996"/>
    <n v="2"/>
    <n v="11171"/>
    <n v="5.6633910384491735"/>
    <n v="22.53580794835586"/>
  </r>
  <r>
    <x v="88"/>
    <x v="1"/>
    <x v="5"/>
    <n v="47375"/>
    <n v="12896"/>
    <n v="27777"/>
    <n v="4163.3091770000001"/>
    <n v="6"/>
    <n v="17449"/>
    <n v="6.6718561651516755"/>
    <n v="36.831662269129289"/>
  </r>
  <r>
    <x v="88"/>
    <x v="3"/>
    <x v="5"/>
    <n v="22697"/>
    <n v="34840"/>
    <n v="39764"/>
    <n v="6795.01"/>
    <n v="8"/>
    <n v="15259"/>
    <n v="5.8519413510796889"/>
    <n v="67.229149226770062"/>
  </r>
  <r>
    <x v="88"/>
    <x v="3"/>
    <x v="5"/>
    <n v="26502"/>
    <n v="7236"/>
    <n v="21427"/>
    <n v="4733.04"/>
    <n v="3"/>
    <n v="10635"/>
    <n v="4.5271115393066612"/>
    <n v="40.12904686438759"/>
  </r>
  <r>
    <x v="89"/>
    <x v="1"/>
    <x v="5"/>
    <n v="19259"/>
    <n v="21996"/>
    <n v="33481"/>
    <n v="3998.95"/>
    <n v="8"/>
    <n v="3866"/>
    <n v="8.3724477675389792"/>
    <n v="20.073731761773715"/>
  </r>
  <r>
    <x v="89"/>
    <x v="3"/>
    <x v="5"/>
    <n v="10106"/>
    <n v="17968"/>
    <n v="16088"/>
    <n v="6129.5"/>
    <n v="5"/>
    <n v="3009"/>
    <n v="2.6246839057019331"/>
    <n v="29.774391450623394"/>
  </r>
  <r>
    <x v="89"/>
    <x v="3"/>
    <x v="5"/>
    <n v="32039"/>
    <n v="15029"/>
    <n v="8570"/>
    <n v="5249.9500000000007"/>
    <n v="8"/>
    <n v="1928"/>
    <n v="1.6323964990142761"/>
    <n v="6.01766596959955"/>
  </r>
  <r>
    <x v="89"/>
    <x v="2"/>
    <x v="5"/>
    <n v="16426"/>
    <n v="33686"/>
    <n v="33932"/>
    <n v="21718.17"/>
    <n v="7"/>
    <n v="7138"/>
    <n v="1.5623784140192292"/>
    <n v="43.455497382198956"/>
  </r>
  <r>
    <x v="89"/>
    <x v="3"/>
    <x v="5"/>
    <n v="27533"/>
    <n v="35815"/>
    <n v="31085"/>
    <n v="5704.5599999999995"/>
    <n v="2"/>
    <n v="10923"/>
    <n v="5.4491494523679309"/>
    <n v="39.6723931282461"/>
  </r>
  <r>
    <x v="89"/>
    <x v="3"/>
    <x v="5"/>
    <n v="12063"/>
    <n v="17808"/>
    <n v="16422"/>
    <n v="4337.84"/>
    <n v="2"/>
    <n v="16632"/>
    <n v="3.7857551223650479"/>
    <n v="137.87615021139018"/>
  </r>
  <r>
    <x v="89"/>
    <x v="3"/>
    <x v="5"/>
    <n v="18037"/>
    <n v="27876"/>
    <n v="11940"/>
    <n v="5638.2614600000006"/>
    <n v="4"/>
    <n v="14319"/>
    <n v="2.1176740533774394"/>
    <n v="79.386815989355213"/>
  </r>
  <r>
    <x v="89"/>
    <x v="3"/>
    <x v="5"/>
    <n v="43793"/>
    <n v="23700"/>
    <n v="9218"/>
    <n v="4262.8300000000008"/>
    <n v="2"/>
    <n v="9813"/>
    <n v="2.1624132325239334"/>
    <n v="22.407690726828488"/>
  </r>
  <r>
    <x v="90"/>
    <x v="3"/>
    <x v="5"/>
    <n v="25478"/>
    <n v="36522"/>
    <n v="15581"/>
    <n v="4352.45"/>
    <n v="6"/>
    <n v="7600"/>
    <n v="3.5798228583901022"/>
    <n v="29.829656958944973"/>
  </r>
  <r>
    <x v="90"/>
    <x v="1"/>
    <x v="5"/>
    <n v="17975"/>
    <n v="38338"/>
    <n v="5330"/>
    <n v="4273.8100009999998"/>
    <n v="1"/>
    <n v="17572"/>
    <n v="1.2471307799721723"/>
    <n v="97.757997218358824"/>
  </r>
  <r>
    <x v="90"/>
    <x v="3"/>
    <x v="5"/>
    <n v="9650"/>
    <n v="26405"/>
    <n v="12644"/>
    <n v="6753.5199999999995"/>
    <n v="10"/>
    <n v="6817"/>
    <n v="1.8722088629336999"/>
    <n v="70.642487046632127"/>
  </r>
  <r>
    <x v="90"/>
    <x v="1"/>
    <x v="5"/>
    <n v="27047"/>
    <n v="6138"/>
    <n v="22178"/>
    <n v="7431.65"/>
    <n v="2"/>
    <n v="17617"/>
    <n v="2.9842632524405754"/>
    <n v="65.134765408363222"/>
  </r>
  <r>
    <x v="90"/>
    <x v="1"/>
    <x v="5"/>
    <n v="12786"/>
    <n v="31300"/>
    <n v="37602"/>
    <n v="8305.6299999999992"/>
    <n v="3"/>
    <n v="3815"/>
    <n v="4.5272905246200477"/>
    <n v="29.837322071015173"/>
  </r>
  <r>
    <x v="90"/>
    <x v="3"/>
    <x v="5"/>
    <n v="24577"/>
    <n v="34926"/>
    <n v="13759"/>
    <n v="6077.6112049999992"/>
    <n v="10"/>
    <n v="17116"/>
    <n v="2.2638828868619609"/>
    <n v="69.642348537250271"/>
  </r>
  <r>
    <x v="90"/>
    <x v="3"/>
    <x v="5"/>
    <n v="21279"/>
    <n v="22532"/>
    <n v="17465"/>
    <n v="5161.5099999999993"/>
    <n v="9"/>
    <n v="12853"/>
    <n v="3.383699731280188"/>
    <n v="60.402274542976642"/>
  </r>
  <r>
    <x v="90"/>
    <x v="3"/>
    <x v="5"/>
    <n v="38914"/>
    <n v="13574"/>
    <n v="27880"/>
    <n v="10064.6"/>
    <n v="3"/>
    <n v="13504"/>
    <n v="2.7701051209188639"/>
    <n v="34.702163745695636"/>
  </r>
  <r>
    <x v="90"/>
    <x v="1"/>
    <x v="5"/>
    <n v="30302"/>
    <n v="33840"/>
    <n v="35662"/>
    <n v="4302.91"/>
    <n v="2"/>
    <n v="19218"/>
    <n v="8.2878795977605861"/>
    <n v="63.421556332915316"/>
  </r>
  <r>
    <x v="90"/>
    <x v="3"/>
    <x v="6"/>
    <n v="20696"/>
    <n v="13306"/>
    <n v="37100"/>
    <n v="6457.5"/>
    <n v="1"/>
    <n v="17770"/>
    <n v="5.7452574525745259"/>
    <n v="85.862002319288749"/>
  </r>
  <r>
    <x v="91"/>
    <x v="3"/>
    <x v="6"/>
    <n v="14885"/>
    <n v="33787"/>
    <n v="37794"/>
    <n v="4826.58"/>
    <n v="4"/>
    <n v="11934"/>
    <n v="7.8303892196959337"/>
    <n v="80.174672489082965"/>
  </r>
  <r>
    <x v="91"/>
    <x v="1"/>
    <x v="6"/>
    <n v="39976"/>
    <n v="6009"/>
    <n v="26745"/>
    <n v="10322.39"/>
    <n v="4"/>
    <n v="15829"/>
    <n v="2.590969726972145"/>
    <n v="39.59625775465279"/>
  </r>
  <r>
    <x v="91"/>
    <x v="3"/>
    <x v="6"/>
    <n v="34736"/>
    <n v="7553"/>
    <n v="30852"/>
    <n v="10239.76"/>
    <n v="9"/>
    <n v="10015"/>
    <n v="3.0129612412790925"/>
    <n v="28.831759557807462"/>
  </r>
  <r>
    <x v="91"/>
    <x v="3"/>
    <x v="6"/>
    <n v="42345"/>
    <n v="27106"/>
    <n v="38109"/>
    <n v="8352.7040000000015"/>
    <n v="1"/>
    <n v="18246"/>
    <n v="4.5624746189976317"/>
    <n v="43.08891250442791"/>
  </r>
  <r>
    <x v="91"/>
    <x v="1"/>
    <x v="6"/>
    <n v="40322"/>
    <n v="30133"/>
    <n v="37263"/>
    <n v="8499.98"/>
    <n v="8"/>
    <n v="4151"/>
    <n v="4.3838926679827486"/>
    <n v="10.294628242646695"/>
  </r>
  <r>
    <x v="91"/>
    <x v="3"/>
    <x v="6"/>
    <n v="38935"/>
    <n v="30096"/>
    <n v="35727"/>
    <n v="10383.654330000001"/>
    <n v="10"/>
    <n v="14948"/>
    <n v="3.4406962004483441"/>
    <n v="38.392192115063565"/>
  </r>
  <r>
    <x v="91"/>
    <x v="1"/>
    <x v="6"/>
    <n v="43986"/>
    <n v="30352"/>
    <n v="26120"/>
    <n v="5687.0891620000002"/>
    <n v="10"/>
    <n v="6783"/>
    <n v="4.592859238875425"/>
    <n v="15.420815714090846"/>
  </r>
  <r>
    <x v="91"/>
    <x v="0"/>
    <x v="6"/>
    <n v="17941"/>
    <n v="9832"/>
    <n v="10805"/>
    <n v="9538.9057279999997"/>
    <n v="10"/>
    <n v="4342"/>
    <n v="1.132729508824432"/>
    <n v="24.201549523437933"/>
  </r>
  <r>
    <x v="91"/>
    <x v="3"/>
    <x v="6"/>
    <n v="41630"/>
    <n v="36710"/>
    <n v="5048"/>
    <n v="10657.082700000001"/>
    <n v="3"/>
    <n v="15477"/>
    <n v="0.47367559604280818"/>
    <n v="37.177516214268557"/>
  </r>
  <r>
    <x v="92"/>
    <x v="3"/>
    <x v="6"/>
    <n v="44396"/>
    <n v="33082"/>
    <n v="29240"/>
    <n v="10900.375300000002"/>
    <n v="9"/>
    <n v="11793"/>
    <n v="2.6824764464761133"/>
    <n v="26.563203892242544"/>
  </r>
  <r>
    <x v="92"/>
    <x v="3"/>
    <x v="6"/>
    <n v="23643"/>
    <n v="6797"/>
    <n v="37005"/>
    <n v="7200.3724999999995"/>
    <n v="6"/>
    <n v="3960"/>
    <n v="5.1393174450349619"/>
    <n v="16.74914350970689"/>
  </r>
  <r>
    <x v="92"/>
    <x v="4"/>
    <x v="6"/>
    <n v="33320"/>
    <n v="24068"/>
    <n v="20924"/>
    <n v="253.78"/>
    <n v="8"/>
    <n v="13680"/>
    <n v="82.449365592245258"/>
    <n v="41.05642256902761"/>
  </r>
  <r>
    <x v="92"/>
    <x v="4"/>
    <x v="6"/>
    <n v="31787"/>
    <n v="23894"/>
    <n v="17033"/>
    <n v="529.80999999999995"/>
    <n v="8"/>
    <n v="17748"/>
    <n v="32.149261055850211"/>
    <n v="55.834146034542421"/>
  </r>
  <r>
    <x v="92"/>
    <x v="4"/>
    <x v="6"/>
    <n v="18262"/>
    <n v="19225"/>
    <n v="22917"/>
    <n v="6225.04"/>
    <n v="10"/>
    <n v="4655"/>
    <n v="3.6814221274080166"/>
    <n v="25.490088708794218"/>
  </r>
  <r>
    <x v="92"/>
    <x v="4"/>
    <x v="6"/>
    <n v="48780"/>
    <n v="39574"/>
    <n v="32911"/>
    <n v="0"/>
    <n v="2"/>
    <n v="6376"/>
    <s v="NA"/>
    <n v="13.070930709307094"/>
  </r>
  <r>
    <x v="92"/>
    <x v="3"/>
    <x v="6"/>
    <n v="28305"/>
    <n v="36485"/>
    <n v="8462"/>
    <n v="10968.7428"/>
    <n v="2"/>
    <n v="18331"/>
    <n v="0.77146489386185624"/>
    <n v="64.762409468291821"/>
  </r>
  <r>
    <x v="92"/>
    <x v="4"/>
    <x v="6"/>
    <n v="11960"/>
    <n v="31495"/>
    <n v="11725"/>
    <n v="0"/>
    <n v="5"/>
    <n v="905"/>
    <s v="NA"/>
    <n v="7.5668896321070243"/>
  </r>
  <r>
    <x v="92"/>
    <x v="1"/>
    <x v="6"/>
    <n v="21166"/>
    <n v="38492"/>
    <n v="37455"/>
    <n v="7159.79"/>
    <n v="5"/>
    <n v="18017"/>
    <n v="5.2312986833412713"/>
    <n v="85.122366058773508"/>
  </r>
  <r>
    <x v="93"/>
    <x v="1"/>
    <x v="6"/>
    <n v="45013"/>
    <n v="10692"/>
    <n v="23864"/>
    <n v="6290.32"/>
    <n v="1"/>
    <n v="5918"/>
    <n v="3.7937656589807833"/>
    <n v="13.147312998467109"/>
  </r>
  <r>
    <x v="93"/>
    <x v="1"/>
    <x v="6"/>
    <n v="21458"/>
    <n v="39370"/>
    <n v="15017"/>
    <n v="6714.71"/>
    <n v="5"/>
    <n v="13515"/>
    <n v="2.2364331445438448"/>
    <n v="62.983502656351945"/>
  </r>
  <r>
    <x v="93"/>
    <x v="4"/>
    <x v="6"/>
    <n v="48842"/>
    <n v="14193"/>
    <n v="28591"/>
    <n v="6698.34"/>
    <n v="3"/>
    <n v="1905"/>
    <n v="4.2683709695237928"/>
    <n v="3.9003316817493139"/>
  </r>
  <r>
    <x v="93"/>
    <x v="4"/>
    <x v="6"/>
    <n v="35864"/>
    <n v="33092"/>
    <n v="23805"/>
    <n v="0"/>
    <n v="1"/>
    <n v="12976"/>
    <s v="NA"/>
    <n v="36.18112870845416"/>
  </r>
  <r>
    <x v="93"/>
    <x v="3"/>
    <x v="6"/>
    <n v="19229"/>
    <n v="23660"/>
    <n v="22170"/>
    <n v="11805.027250000001"/>
    <n v="6"/>
    <n v="12306"/>
    <n v="1.8780134539714848"/>
    <n v="63.997087732071357"/>
  </r>
  <r>
    <x v="93"/>
    <x v="1"/>
    <x v="6"/>
    <n v="7062"/>
    <n v="7456"/>
    <n v="23200"/>
    <n v="6249.7437709999995"/>
    <n v="7"/>
    <n v="12838"/>
    <n v="3.7121521857667856"/>
    <n v="181.78986122911357"/>
  </r>
  <r>
    <x v="93"/>
    <x v="3"/>
    <x v="6"/>
    <n v="5038"/>
    <n v="10411"/>
    <n v="18354"/>
    <n v="5438.24"/>
    <n v="6"/>
    <n v="14618"/>
    <n v="3.3749889670187416"/>
    <n v="290.15482334259627"/>
  </r>
  <r>
    <x v="93"/>
    <x v="0"/>
    <x v="6"/>
    <n v="40226"/>
    <n v="16662"/>
    <n v="9861"/>
    <n v="5621.8690999999999"/>
    <n v="2"/>
    <n v="2696"/>
    <n v="1.7540429747821771"/>
    <n v="6.7021329488390595"/>
  </r>
  <r>
    <x v="94"/>
    <x v="3"/>
    <x v="6"/>
    <n v="13031"/>
    <n v="11007"/>
    <n v="31402"/>
    <n v="5578.37"/>
    <n v="8"/>
    <n v="15959"/>
    <n v="5.6292429508978428"/>
    <n v="122.46949581766557"/>
  </r>
  <r>
    <x v="94"/>
    <x v="4"/>
    <x v="6"/>
    <n v="13543"/>
    <n v="18054"/>
    <n v="17336"/>
    <n v="5543.51"/>
    <n v="7"/>
    <n v="10937"/>
    <n v="3.1272605262730653"/>
    <n v="80.757586945285382"/>
  </r>
  <r>
    <x v="94"/>
    <x v="1"/>
    <x v="6"/>
    <n v="42838"/>
    <n v="16785"/>
    <n v="22729"/>
    <n v="4458.97"/>
    <n v="5"/>
    <n v="18140"/>
    <n v="5.0973655350899421"/>
    <n v="42.345581026191695"/>
  </r>
  <r>
    <x v="94"/>
    <x v="1"/>
    <x v="6"/>
    <n v="42235"/>
    <n v="23811"/>
    <n v="7475"/>
    <n v="5487.36"/>
    <n v="9"/>
    <n v="18237"/>
    <n v="1.3622215418707722"/>
    <n v="43.179827157570735"/>
  </r>
  <r>
    <x v="94"/>
    <x v="4"/>
    <x v="6"/>
    <n v="36150"/>
    <n v="37055"/>
    <n v="26798"/>
    <n v="6689.64"/>
    <n v="1"/>
    <n v="18070"/>
    <n v="4.0058956834747459"/>
    <n v="49.986168741355463"/>
  </r>
  <r>
    <x v="94"/>
    <x v="2"/>
    <x v="6"/>
    <n v="10275"/>
    <n v="22798"/>
    <n v="13881"/>
    <n v="12272.82"/>
    <n v="1"/>
    <n v="2957"/>
    <n v="1.1310358988398754"/>
    <n v="28.778588807785887"/>
  </r>
  <r>
    <x v="94"/>
    <x v="4"/>
    <x v="6"/>
    <n v="35839"/>
    <n v="15195"/>
    <n v="25182"/>
    <n v="3879.29"/>
    <n v="9"/>
    <n v="7107"/>
    <n v="6.4913940437554292"/>
    <n v="19.830352409386425"/>
  </r>
  <r>
    <x v="94"/>
    <x v="3"/>
    <x v="6"/>
    <n v="45421"/>
    <n v="34226"/>
    <n v="12184"/>
    <n v="11357.057270000001"/>
    <n v="5"/>
    <n v="10246"/>
    <n v="1.0728131161391949"/>
    <n v="22.557847691596397"/>
  </r>
  <r>
    <x v="94"/>
    <x v="1"/>
    <x v="6"/>
    <n v="47620"/>
    <n v="23670"/>
    <n v="36390"/>
    <n v="2566.33"/>
    <n v="10"/>
    <n v="3241"/>
    <n v="14.17978202335631"/>
    <n v="6.805963880722385"/>
  </r>
  <r>
    <x v="95"/>
    <x v="1"/>
    <x v="6"/>
    <n v="45201"/>
    <n v="20745"/>
    <n v="26600"/>
    <n v="3085.69"/>
    <n v="5"/>
    <n v="6927"/>
    <n v="8.6204382164118876"/>
    <n v="15.324882192871838"/>
  </r>
  <r>
    <x v="95"/>
    <x v="1"/>
    <x v="6"/>
    <n v="36138"/>
    <n v="28956"/>
    <n v="9392"/>
    <n v="3680.81"/>
    <n v="9"/>
    <n v="6925"/>
    <n v="2.551612280992499"/>
    <n v="19.162654269743758"/>
  </r>
  <r>
    <x v="95"/>
    <x v="2"/>
    <x v="6"/>
    <n v="24277"/>
    <n v="20594"/>
    <n v="6450"/>
    <n v="9052.5499999999993"/>
    <n v="6"/>
    <n v="10230"/>
    <n v="0.71250642084274607"/>
    <n v="42.138649750792936"/>
  </r>
  <r>
    <x v="95"/>
    <x v="4"/>
    <x v="6"/>
    <n v="44444"/>
    <n v="31938"/>
    <n v="35966"/>
    <n v="1371.07"/>
    <n v="6"/>
    <n v="13441"/>
    <n v="26.232066925831649"/>
    <n v="30.242552425524256"/>
  </r>
  <r>
    <x v="95"/>
    <x v="4"/>
    <x v="6"/>
    <n v="38727"/>
    <n v="19998"/>
    <n v="35507"/>
    <n v="0"/>
    <n v="3"/>
    <n v="19887"/>
    <s v="NA"/>
    <n v="51.351770082887903"/>
  </r>
  <r>
    <x v="95"/>
    <x v="3"/>
    <x v="6"/>
    <n v="16724"/>
    <n v="14266"/>
    <n v="38391"/>
    <n v="10757.95464"/>
    <n v="4"/>
    <n v="9263"/>
    <n v="3.5686151582435004"/>
    <n v="55.387467113130825"/>
  </r>
  <r>
    <x v="95"/>
    <x v="3"/>
    <x v="6"/>
    <n v="45519"/>
    <n v="23269"/>
    <n v="25415"/>
    <n v="8081.1959999999999"/>
    <n v="5"/>
    <n v="11423"/>
    <n v="3.1449552764219555"/>
    <n v="25.095015268349481"/>
  </r>
  <r>
    <x v="95"/>
    <x v="1"/>
    <x v="6"/>
    <n v="40877"/>
    <n v="10211"/>
    <n v="8454"/>
    <n v="11215.49"/>
    <n v="7"/>
    <n v="8502"/>
    <n v="0.7537789253969287"/>
    <n v="20.798982312792035"/>
  </r>
  <r>
    <x v="95"/>
    <x v="4"/>
    <x v="6"/>
    <n v="10170"/>
    <n v="18693"/>
    <n v="19815"/>
    <n v="6608.15"/>
    <n v="2"/>
    <n v="11543"/>
    <n v="2.9985699477160779"/>
    <n v="113.50049164208455"/>
  </r>
  <r>
    <x v="96"/>
    <x v="4"/>
    <x v="6"/>
    <n v="44745"/>
    <n v="32331"/>
    <n v="39659"/>
    <n v="6204.39"/>
    <n v="8"/>
    <n v="8744"/>
    <n v="6.392086893312638"/>
    <n v="19.541848251201252"/>
  </r>
  <r>
    <x v="96"/>
    <x v="4"/>
    <x v="6"/>
    <n v="42460"/>
    <n v="31888"/>
    <n v="12284"/>
    <n v="4011.4"/>
    <n v="3"/>
    <n v="3795"/>
    <n v="3.0622725233085704"/>
    <n v="8.937823834196891"/>
  </r>
  <r>
    <x v="96"/>
    <x v="4"/>
    <x v="6"/>
    <n v="31190"/>
    <n v="28880"/>
    <n v="19243"/>
    <n v="5442.83"/>
    <n v="2"/>
    <n v="8073"/>
    <n v="3.5354769485727093"/>
    <n v="25.883295928182111"/>
  </r>
  <r>
    <x v="96"/>
    <x v="2"/>
    <x v="6"/>
    <n v="41370"/>
    <n v="30802"/>
    <n v="28810"/>
    <n v="11899.12"/>
    <n v="3"/>
    <n v="247"/>
    <n v="2.4211874491559038"/>
    <n v="0.59705100314237369"/>
  </r>
  <r>
    <x v="96"/>
    <x v="1"/>
    <x v="6"/>
    <n v="6094"/>
    <n v="11757"/>
    <n v="9906"/>
    <n v="6781.66356"/>
    <n v="10"/>
    <n v="439"/>
    <n v="1.4607035445444598"/>
    <n v="7.2038070233016089"/>
  </r>
  <r>
    <x v="96"/>
    <x v="2"/>
    <x v="6"/>
    <n v="46435"/>
    <n v="14960"/>
    <n v="23367"/>
    <n v="9866.52"/>
    <n v="8"/>
    <n v="10310"/>
    <n v="2.3683122316683085"/>
    <n v="22.203079573597499"/>
  </r>
  <r>
    <x v="96"/>
    <x v="2"/>
    <x v="6"/>
    <n v="24986"/>
    <n v="29425"/>
    <n v="28637"/>
    <n v="9573.56"/>
    <n v="10"/>
    <n v="2622"/>
    <n v="2.9912592598782481"/>
    <n v="10.493876570879692"/>
  </r>
  <r>
    <x v="96"/>
    <x v="4"/>
    <x v="6"/>
    <n v="28180"/>
    <n v="13028"/>
    <n v="30495"/>
    <n v="6482.61"/>
    <n v="1"/>
    <n v="5272"/>
    <n v="4.704123801987163"/>
    <n v="18.708303761533003"/>
  </r>
  <r>
    <x v="96"/>
    <x v="4"/>
    <x v="6"/>
    <n v="40590"/>
    <n v="14838"/>
    <n v="37794"/>
    <n v="6628.9960000000001"/>
    <n v="5"/>
    <n v="9591"/>
    <n v="5.7013158553723668"/>
    <n v="23.628972653362897"/>
  </r>
  <r>
    <x v="96"/>
    <x v="4"/>
    <x v="6"/>
    <n v="40920"/>
    <n v="37956"/>
    <n v="15549"/>
    <n v="4910.3919999999998"/>
    <n v="4"/>
    <n v="2270"/>
    <n v="3.1665496359557448"/>
    <n v="5.5474095796676437"/>
  </r>
  <r>
    <x v="97"/>
    <x v="2"/>
    <x v="6"/>
    <n v="16694"/>
    <n v="34884"/>
    <n v="30789"/>
    <n v="18614.55"/>
    <n v="5"/>
    <n v="17016"/>
    <n v="1.6540287033530223"/>
    <n v="101.92883670779922"/>
  </r>
  <r>
    <x v="97"/>
    <x v="3"/>
    <x v="6"/>
    <n v="29266"/>
    <n v="10913"/>
    <n v="16217"/>
    <n v="10668.9077"/>
    <n v="1"/>
    <n v="6614"/>
    <n v="1.5200243976241354"/>
    <n v="22.599603635618124"/>
  </r>
  <r>
    <x v="97"/>
    <x v="0"/>
    <x v="6"/>
    <n v="49598"/>
    <n v="35206"/>
    <n v="13450"/>
    <n v="5754.573523"/>
    <n v="1"/>
    <n v="9940"/>
    <n v="2.337271380101889"/>
    <n v="20.041130690753658"/>
  </r>
  <r>
    <x v="97"/>
    <x v="3"/>
    <x v="6"/>
    <n v="15933"/>
    <n v="28394"/>
    <n v="36637"/>
    <n v="4547.66"/>
    <n v="3"/>
    <n v="436"/>
    <n v="8.0562311166621949"/>
    <n v="2.7364589217347643"/>
  </r>
  <r>
    <x v="97"/>
    <x v="1"/>
    <x v="6"/>
    <n v="19881"/>
    <n v="5767"/>
    <n v="35271"/>
    <n v="9529.7900000000009"/>
    <n v="4"/>
    <n v="9189"/>
    <n v="3.7011308748671268"/>
    <n v="46.220009053870534"/>
  </r>
  <r>
    <x v="97"/>
    <x v="4"/>
    <x v="6"/>
    <n v="47992"/>
    <n v="10250"/>
    <n v="30093"/>
    <n v="6641.09"/>
    <n v="1"/>
    <n v="9001"/>
    <n v="4.531334464673721"/>
    <n v="18.755209201533589"/>
  </r>
  <r>
    <x v="97"/>
    <x v="2"/>
    <x v="6"/>
    <n v="29603"/>
    <n v="13031"/>
    <n v="30391"/>
    <n v="7819.29"/>
    <n v="1"/>
    <n v="5092"/>
    <n v="3.886670017354517"/>
    <n v="17.200959362226801"/>
  </r>
  <r>
    <x v="97"/>
    <x v="4"/>
    <x v="6"/>
    <n v="42399"/>
    <n v="28131"/>
    <n v="16409"/>
    <n v="4474.37"/>
    <n v="10"/>
    <n v="15588"/>
    <n v="3.6673319372336217"/>
    <n v="36.765018042878374"/>
  </r>
  <r>
    <x v="97"/>
    <x v="4"/>
    <x v="6"/>
    <n v="27401"/>
    <n v="9716"/>
    <n v="32816"/>
    <n v="5017.26"/>
    <n v="8"/>
    <n v="8533"/>
    <n v="6.5406217736374037"/>
    <n v="31.141199226305609"/>
  </r>
  <r>
    <x v="97"/>
    <x v="2"/>
    <x v="6"/>
    <n v="37208"/>
    <n v="38953"/>
    <n v="25092"/>
    <n v="9866.8799999999992"/>
    <n v="9"/>
    <n v="284"/>
    <n v="2.5430531231757154"/>
    <n v="0.76327671468501401"/>
  </r>
  <r>
    <x v="98"/>
    <x v="3"/>
    <x v="6"/>
    <n v="10641"/>
    <n v="7513"/>
    <n v="18208"/>
    <n v="10173.128500000001"/>
    <n v="10"/>
    <n v="18556"/>
    <n v="1.7898132319866007"/>
    <n v="174.38210694483601"/>
  </r>
  <r>
    <x v="98"/>
    <x v="2"/>
    <x v="6"/>
    <n v="48329"/>
    <n v="28231"/>
    <n v="33556"/>
    <n v="8877.42"/>
    <n v="7"/>
    <n v="7277"/>
    <n v="3.7799270508773946"/>
    <n v="15.05721202590577"/>
  </r>
  <r>
    <x v="98"/>
    <x v="4"/>
    <x v="6"/>
    <n v="30208"/>
    <n v="14791"/>
    <n v="30760"/>
    <n v="6588.19"/>
    <n v="9"/>
    <n v="3919"/>
    <n v="4.6689606705331812"/>
    <n v="12.973384533898304"/>
  </r>
  <r>
    <x v="98"/>
    <x v="4"/>
    <x v="6"/>
    <n v="48467"/>
    <n v="24689"/>
    <n v="22971"/>
    <n v="10028.61"/>
    <n v="10"/>
    <n v="16082"/>
    <n v="2.2905467457603796"/>
    <n v="33.1813398807436"/>
  </r>
  <r>
    <x v="98"/>
    <x v="1"/>
    <x v="6"/>
    <n v="17917"/>
    <n v="9775"/>
    <n v="33352"/>
    <n v="11019.48"/>
    <n v="8"/>
    <n v="2380"/>
    <n v="3.0266400955398987"/>
    <n v="13.283473795836356"/>
  </r>
  <r>
    <x v="98"/>
    <x v="1"/>
    <x v="6"/>
    <n v="46150"/>
    <n v="10661"/>
    <n v="15802"/>
    <n v="7040.89"/>
    <n v="9"/>
    <n v="2757"/>
    <n v="2.2443185449566743"/>
    <n v="5.9739978331527626"/>
  </r>
  <r>
    <x v="98"/>
    <x v="1"/>
    <x v="6"/>
    <n v="5866"/>
    <n v="15211"/>
    <n v="31263"/>
    <n v="5945.11"/>
    <n v="4"/>
    <n v="19610"/>
    <n v="5.2586074942263474"/>
    <n v="334.29935219911357"/>
  </r>
  <r>
    <x v="98"/>
    <x v="3"/>
    <x v="6"/>
    <n v="41486"/>
    <n v="9812"/>
    <n v="12929"/>
    <n v="8638.6435000000001"/>
    <n v="6"/>
    <n v="12291"/>
    <n v="1.4966470140827086"/>
    <n v="29.626862073952658"/>
  </r>
  <r>
    <x v="98"/>
    <x v="3"/>
    <x v="6"/>
    <n v="23204"/>
    <n v="7536"/>
    <n v="30260"/>
    <n v="7591.5100999999995"/>
    <n v="2"/>
    <n v="11804"/>
    <n v="3.9860317119251416"/>
    <n v="50.870539562144458"/>
  </r>
  <r>
    <x v="98"/>
    <x v="4"/>
    <x v="6"/>
    <n v="7952"/>
    <n v="23437"/>
    <n v="17516"/>
    <n v="5792.98"/>
    <n v="8"/>
    <n v="19420"/>
    <n v="3.0236596708429859"/>
    <n v="244.21529175050301"/>
  </r>
  <r>
    <x v="99"/>
    <x v="4"/>
    <x v="6"/>
    <n v="17406"/>
    <n v="34671"/>
    <n v="16581"/>
    <n v="6549.05"/>
    <n v="8"/>
    <n v="8850"/>
    <n v="2.5318175918644688"/>
    <n v="50.844536366770079"/>
  </r>
  <r>
    <x v="99"/>
    <x v="4"/>
    <x v="6"/>
    <n v="6715"/>
    <n v="7483"/>
    <n v="38926"/>
    <n v="4525.8599999999997"/>
    <n v="3"/>
    <n v="5044"/>
    <n v="8.6007963127449809"/>
    <n v="75.115413253909153"/>
  </r>
  <r>
    <x v="99"/>
    <x v="2"/>
    <x v="6"/>
    <n v="9834"/>
    <n v="21013"/>
    <n v="21239"/>
    <n v="7795.15"/>
    <n v="5"/>
    <n v="3846"/>
    <n v="2.7246428869232795"/>
    <n v="39.10921293471629"/>
  </r>
  <r>
    <x v="99"/>
    <x v="2"/>
    <x v="6"/>
    <n v="38221"/>
    <n v="36878"/>
    <n v="5927"/>
    <n v="9526.24"/>
    <n v="9"/>
    <n v="13527"/>
    <n v="0.62217622062849565"/>
    <n v="35.391538682922999"/>
  </r>
  <r>
    <x v="99"/>
    <x v="2"/>
    <x v="6"/>
    <n v="29201"/>
    <n v="25956"/>
    <n v="5394"/>
    <n v="11997.19"/>
    <n v="5"/>
    <n v="9545"/>
    <n v="0.44960528257033522"/>
    <n v="32.68723673846786"/>
  </r>
  <r>
    <x v="99"/>
    <x v="3"/>
    <x v="6"/>
    <n v="43508"/>
    <n v="21305"/>
    <n v="7917"/>
    <n v="7499.4989599999999"/>
    <n v="9"/>
    <n v="3678"/>
    <n v="1.0556705244212741"/>
    <n v="8.4536177254757749"/>
  </r>
  <r>
    <x v="99"/>
    <x v="4"/>
    <x v="6"/>
    <n v="6161"/>
    <n v="32400"/>
    <n v="15650"/>
    <n v="0"/>
    <n v="10"/>
    <n v="1494"/>
    <s v="NA"/>
    <n v="24.24931017691933"/>
  </r>
  <r>
    <x v="99"/>
    <x v="2"/>
    <x v="6"/>
    <n v="11408"/>
    <n v="38228"/>
    <n v="13749"/>
    <n v="22982.05"/>
    <n v="6"/>
    <n v="15657"/>
    <n v="0.59824950341679706"/>
    <n v="137.24579242636744"/>
  </r>
  <r>
    <x v="99"/>
    <x v="4"/>
    <x v="6"/>
    <n v="43943"/>
    <n v="11590"/>
    <n v="17582"/>
    <n v="279.43"/>
    <n v="6"/>
    <n v="4178"/>
    <n v="62.92094621193143"/>
    <n v="9.5077714311722001"/>
  </r>
  <r>
    <x v="100"/>
    <x v="1"/>
    <x v="6"/>
    <n v="28676"/>
    <n v="30304"/>
    <n v="31077"/>
    <n v="12676.45"/>
    <n v="9"/>
    <n v="16452"/>
    <n v="2.4515538656327283"/>
    <n v="57.372018412609847"/>
  </r>
  <r>
    <x v="100"/>
    <x v="1"/>
    <x v="6"/>
    <n v="12396"/>
    <n v="14095"/>
    <n v="27228"/>
    <n v="11007.63"/>
    <n v="5"/>
    <n v="1941"/>
    <n v="2.4735569782051181"/>
    <n v="15.658276863504355"/>
  </r>
  <r>
    <x v="100"/>
    <x v="1"/>
    <x v="6"/>
    <n v="39751"/>
    <n v="10102"/>
    <n v="22535"/>
    <n v="9980.58"/>
    <n v="6"/>
    <n v="8968"/>
    <n v="2.2578848123054973"/>
    <n v="22.560438731101105"/>
  </r>
  <r>
    <x v="100"/>
    <x v="3"/>
    <x v="6"/>
    <n v="48673"/>
    <n v="8523"/>
    <n v="31753"/>
    <n v="6961.9953000000005"/>
    <n v="5"/>
    <n v="7016"/>
    <n v="4.5609051186805596"/>
    <n v="14.414562488443286"/>
  </r>
  <r>
    <x v="100"/>
    <x v="3"/>
    <x v="6"/>
    <n v="45234"/>
    <n v="36731"/>
    <n v="22034"/>
    <n v="7403.4829000000009"/>
    <n v="1"/>
    <n v="11066"/>
    <n v="2.9761667984672453"/>
    <n v="24.463898837157892"/>
  </r>
  <r>
    <x v="100"/>
    <x v="3"/>
    <x v="6"/>
    <n v="19636"/>
    <n v="28402"/>
    <n v="7748"/>
    <n v="4794.54"/>
    <n v="6"/>
    <n v="17282"/>
    <n v="1.6160048722088043"/>
    <n v="88.011815033611725"/>
  </r>
  <r>
    <x v="100"/>
    <x v="3"/>
    <x v="6"/>
    <n v="14886"/>
    <n v="10003"/>
    <n v="12433"/>
    <n v="5353.03"/>
    <n v="5"/>
    <n v="258"/>
    <n v="2.3226098116393894"/>
    <n v="1.7331721080209594"/>
  </r>
  <r>
    <x v="100"/>
    <x v="4"/>
    <x v="6"/>
    <n v="33004"/>
    <n v="10557"/>
    <n v="5399"/>
    <n v="5578.95"/>
    <n v="4"/>
    <n v="5645"/>
    <n v="0.96774482653545923"/>
    <n v="17.103987395467215"/>
  </r>
  <r>
    <x v="100"/>
    <x v="4"/>
    <x v="6"/>
    <n v="13697"/>
    <n v="10855"/>
    <n v="10656"/>
    <n v="6471.07"/>
    <n v="10"/>
    <n v="2408"/>
    <n v="1.6467137583119948"/>
    <n v="17.580492078557349"/>
  </r>
  <r>
    <x v="101"/>
    <x v="1"/>
    <x v="6"/>
    <n v="32695"/>
    <n v="8912"/>
    <n v="10712"/>
    <n v="5149.54"/>
    <n v="4"/>
    <n v="19132"/>
    <n v="2.0801858030037637"/>
    <n v="58.516592751185193"/>
  </r>
  <r>
    <x v="101"/>
    <x v="1"/>
    <x v="6"/>
    <n v="40172"/>
    <n v="38526"/>
    <n v="15248"/>
    <n v="5561.97"/>
    <n v="10"/>
    <n v="5762"/>
    <n v="2.7414746933190934"/>
    <n v="14.343323708055362"/>
  </r>
  <r>
    <x v="101"/>
    <x v="2"/>
    <x v="6"/>
    <n v="39378"/>
    <n v="10188"/>
    <n v="31683"/>
    <n v="7822.31"/>
    <n v="5"/>
    <n v="11006"/>
    <n v="4.0503380714903905"/>
    <n v="27.949616537152728"/>
  </r>
  <r>
    <x v="101"/>
    <x v="2"/>
    <x v="6"/>
    <n v="13619"/>
    <n v="39748"/>
    <n v="37602"/>
    <n v="12594.29"/>
    <n v="3"/>
    <n v="18496"/>
    <n v="2.9856387299323739"/>
    <n v="135.8102650708569"/>
  </r>
  <r>
    <x v="101"/>
    <x v="3"/>
    <x v="6"/>
    <n v="15108"/>
    <n v="21109"/>
    <n v="5271"/>
    <n v="6148.9760000000006"/>
    <n v="2"/>
    <n v="14827"/>
    <n v="0.85721590066378528"/>
    <n v="98.140058247286206"/>
  </r>
  <r>
    <x v="101"/>
    <x v="4"/>
    <x v="6"/>
    <n v="24046"/>
    <n v="27890"/>
    <n v="13722"/>
    <n v="4743.67"/>
    <n v="4"/>
    <n v="3713"/>
    <n v="2.8926970046398672"/>
    <n v="15.441237627879897"/>
  </r>
  <r>
    <x v="101"/>
    <x v="4"/>
    <x v="6"/>
    <n v="38199"/>
    <n v="21923"/>
    <n v="29569"/>
    <n v="6106.63"/>
    <n v="10"/>
    <n v="357"/>
    <n v="4.8421142266683912"/>
    <n v="0.93457943925233633"/>
  </r>
  <r>
    <x v="101"/>
    <x v="4"/>
    <x v="6"/>
    <n v="35967"/>
    <n v="25914"/>
    <n v="23990"/>
    <n v="5440.02"/>
    <n v="10"/>
    <n v="2262"/>
    <n v="4.4099102576828759"/>
    <n v="6.2890983401451326"/>
  </r>
  <r>
    <x v="101"/>
    <x v="2"/>
    <x v="6"/>
    <n v="20274"/>
    <n v="21791"/>
    <n v="13285"/>
    <n v="12684.08"/>
    <n v="4"/>
    <n v="12181"/>
    <n v="1.047375923204521"/>
    <n v="60.081878267732073"/>
  </r>
  <r>
    <x v="101"/>
    <x v="2"/>
    <x v="6"/>
    <n v="33476"/>
    <n v="34972"/>
    <n v="35892"/>
    <n v="19102.41"/>
    <n v="8"/>
    <n v="13952"/>
    <n v="1.8789252246182551"/>
    <n v="41.677619787310313"/>
  </r>
  <r>
    <x v="102"/>
    <x v="2"/>
    <x v="6"/>
    <n v="20179"/>
    <n v="6765"/>
    <n v="15369"/>
    <n v="18795.849999999999"/>
    <n v="8"/>
    <n v="10982"/>
    <n v="0.81768049862070624"/>
    <n v="54.422914911541696"/>
  </r>
  <r>
    <x v="102"/>
    <x v="3"/>
    <x v="6"/>
    <n v="32536"/>
    <n v="16701"/>
    <n v="26964"/>
    <n v="6244.8974500000004"/>
    <n v="7"/>
    <n v="1599"/>
    <n v="4.3177650579354188"/>
    <n v="4.914556183919351"/>
  </r>
  <r>
    <x v="102"/>
    <x v="2"/>
    <x v="6"/>
    <n v="17259"/>
    <n v="9001"/>
    <n v="11113"/>
    <n v="12406.663999999999"/>
    <n v="2"/>
    <n v="12223"/>
    <n v="0.89572829569657086"/>
    <n v="70.821020916623212"/>
  </r>
  <r>
    <x v="102"/>
    <x v="2"/>
    <x v="6"/>
    <n v="25252"/>
    <n v="39176"/>
    <n v="14060"/>
    <n v="19746.072"/>
    <n v="1"/>
    <n v="11176"/>
    <n v="0.71204034908816294"/>
    <n v="44.257880563915734"/>
  </r>
  <r>
    <x v="102"/>
    <x v="2"/>
    <x v="6"/>
    <n v="39081"/>
    <n v="17658"/>
    <n v="33665"/>
    <n v="18498.828000000001"/>
    <n v="4"/>
    <n v="18925"/>
    <n v="1.8198450193709568"/>
    <n v="48.425065888795068"/>
  </r>
  <r>
    <x v="102"/>
    <x v="4"/>
    <x v="6"/>
    <n v="26848"/>
    <n v="26406"/>
    <n v="5721"/>
    <n v="4628.8100000000004"/>
    <n v="8"/>
    <n v="2988"/>
    <n v="1.2359548134401714"/>
    <n v="11.129320619785458"/>
  </r>
  <r>
    <x v="102"/>
    <x v="1"/>
    <x v="6"/>
    <n v="33231"/>
    <n v="10903"/>
    <n v="12634"/>
    <n v="12391.29"/>
    <n v="2"/>
    <n v="4881"/>
    <n v="1.0195871454868701"/>
    <n v="14.688092443802473"/>
  </r>
  <r>
    <x v="102"/>
    <x v="1"/>
    <x v="6"/>
    <n v="26920"/>
    <n v="5283"/>
    <n v="28563"/>
    <n v="8318.8799999999992"/>
    <n v="1"/>
    <n v="2913"/>
    <n v="3.4335150885696155"/>
    <n v="10.820950965824666"/>
  </r>
  <r>
    <x v="103"/>
    <x v="1"/>
    <x v="6"/>
    <n v="45313"/>
    <n v="38011"/>
    <n v="24081"/>
    <n v="7301.99"/>
    <n v="7"/>
    <n v="16727"/>
    <n v="3.2978681154041571"/>
    <n v="36.914351289916802"/>
  </r>
  <r>
    <x v="103"/>
    <x v="3"/>
    <x v="6"/>
    <n v="41872"/>
    <n v="20275"/>
    <n v="8695"/>
    <n v="6349.1958400000003"/>
    <n v="10"/>
    <n v="15086"/>
    <n v="1.3694647667380819"/>
    <n v="36.028849828047385"/>
  </r>
  <r>
    <x v="103"/>
    <x v="1"/>
    <x v="6"/>
    <n v="31805"/>
    <n v="28761"/>
    <n v="10864"/>
    <n v="7670.75"/>
    <n v="9"/>
    <n v="11318"/>
    <n v="1.4162891503438386"/>
    <n v="35.585599748467224"/>
  </r>
  <r>
    <x v="103"/>
    <x v="4"/>
    <x v="6"/>
    <n v="8170"/>
    <n v="14734"/>
    <n v="26875"/>
    <n v="5338.31"/>
    <n v="6"/>
    <n v="5912"/>
    <n v="5.0343648083382186"/>
    <n v="72.362301101591186"/>
  </r>
  <r>
    <x v="103"/>
    <x v="4"/>
    <x v="6"/>
    <n v="44516"/>
    <n v="20167"/>
    <n v="32516"/>
    <n v="1259.1500000000001"/>
    <n v="9"/>
    <n v="6822"/>
    <n v="25.823770003573838"/>
    <n v="15.324827028484139"/>
  </r>
  <r>
    <x v="103"/>
    <x v="1"/>
    <x v="6"/>
    <n v="8480"/>
    <n v="17797"/>
    <n v="6060"/>
    <n v="5151.63"/>
    <n v="1"/>
    <n v="7786"/>
    <n v="1.1763267160102724"/>
    <n v="91.816037735849051"/>
  </r>
  <r>
    <x v="103"/>
    <x v="1"/>
    <x v="6"/>
    <n v="17898"/>
    <n v="25668"/>
    <n v="12604"/>
    <n v="5397.23"/>
    <n v="8"/>
    <n v="18373"/>
    <n v="2.3352719821093415"/>
    <n v="102.65392781316349"/>
  </r>
  <r>
    <x v="103"/>
    <x v="1"/>
    <x v="6"/>
    <n v="37833"/>
    <n v="25749"/>
    <n v="18921"/>
    <n v="5413.86"/>
    <n v="7"/>
    <n v="15332"/>
    <n v="3.4949185978211483"/>
    <n v="40.525467184732904"/>
  </r>
  <r>
    <x v="103"/>
    <x v="1"/>
    <x v="6"/>
    <n v="10355"/>
    <n v="12750"/>
    <n v="31083"/>
    <n v="7586.96"/>
    <n v="10"/>
    <n v="13197"/>
    <n v="4.0968978352330838"/>
    <n v="127.44567841622406"/>
  </r>
  <r>
    <x v="104"/>
    <x v="3"/>
    <x v="6"/>
    <n v="14768"/>
    <n v="17116"/>
    <n v="12532"/>
    <n v="8016.8553999999995"/>
    <n v="4"/>
    <n v="19576"/>
    <n v="1.5632064412687301"/>
    <n v="132.55687973997834"/>
  </r>
  <r>
    <x v="104"/>
    <x v="0"/>
    <x v="6"/>
    <n v="19791"/>
    <n v="39080"/>
    <n v="13667"/>
    <n v="10312.798185"/>
    <n v="9"/>
    <n v="5573"/>
    <n v="1.3252465291019364"/>
    <n v="28.15926431206104"/>
  </r>
  <r>
    <x v="104"/>
    <x v="2"/>
    <x v="6"/>
    <n v="11001"/>
    <n v="33267"/>
    <n v="29527"/>
    <n v="7471.42"/>
    <n v="6"/>
    <n v="19996"/>
    <n v="3.9519930615599175"/>
    <n v="181.76529406417598"/>
  </r>
  <r>
    <x v="104"/>
    <x v="2"/>
    <x v="6"/>
    <n v="37227"/>
    <n v="25205"/>
    <n v="5360"/>
    <n v="7637.36"/>
    <n v="9"/>
    <n v="2852"/>
    <n v="0.7018131919930447"/>
    <n v="7.661106186370108"/>
  </r>
  <r>
    <x v="104"/>
    <x v="4"/>
    <x v="6"/>
    <n v="25211"/>
    <n v="27801"/>
    <n v="38613"/>
    <n v="6696.99"/>
    <n v="3"/>
    <n v="1398"/>
    <n v="5.7657246016493975"/>
    <n v="5.5451985244536113"/>
  </r>
  <r>
    <x v="104"/>
    <x v="4"/>
    <x v="6"/>
    <n v="43199"/>
    <n v="36352"/>
    <n v="6429"/>
    <n v="58.34"/>
    <n v="4"/>
    <n v="13204"/>
    <n v="110.19883441892354"/>
    <n v="30.565522350054398"/>
  </r>
  <r>
    <x v="104"/>
    <x v="2"/>
    <x v="6"/>
    <n v="15404"/>
    <n v="38784"/>
    <n v="38934"/>
    <n v="9183.4500000000007"/>
    <n v="1"/>
    <n v="13932"/>
    <n v="4.2395831631903036"/>
    <n v="90.444040508958707"/>
  </r>
  <r>
    <x v="104"/>
    <x v="2"/>
    <x v="6"/>
    <n v="26476"/>
    <n v="9643"/>
    <n v="35407"/>
    <n v="9204.3799999999992"/>
    <n v="4"/>
    <n v="812"/>
    <n v="3.8467555663716624"/>
    <n v="3.0669285390542376"/>
  </r>
  <r>
    <x v="104"/>
    <x v="3"/>
    <x v="6"/>
    <n v="40207"/>
    <n v="35816"/>
    <n v="8914"/>
    <n v="6395.6476000000002"/>
    <n v="8"/>
    <n v="8789"/>
    <n v="1.3937603441440394"/>
    <n v="21.859377720297459"/>
  </r>
  <r>
    <x v="105"/>
    <x v="2"/>
    <x v="6"/>
    <n v="20109"/>
    <n v="13575"/>
    <n v="6778"/>
    <n v="7390.97"/>
    <n v="5"/>
    <n v="1109"/>
    <n v="0.917065013117358"/>
    <n v="5.5149435576110202"/>
  </r>
  <r>
    <x v="105"/>
    <x v="4"/>
    <x v="6"/>
    <n v="40869"/>
    <n v="32910"/>
    <n v="17088"/>
    <n v="0"/>
    <n v="5"/>
    <n v="9511"/>
    <s v="NA"/>
    <n v="23.271917590349652"/>
  </r>
  <r>
    <x v="105"/>
    <x v="4"/>
    <x v="6"/>
    <n v="24043"/>
    <n v="14162"/>
    <n v="23473"/>
    <n v="5478.32"/>
    <n v="9"/>
    <n v="17604"/>
    <n v="4.2847077206150797"/>
    <n v="73.218816287484927"/>
  </r>
  <r>
    <x v="105"/>
    <x v="4"/>
    <x v="6"/>
    <n v="10691"/>
    <n v="32161"/>
    <n v="29062"/>
    <n v="1621.19"/>
    <n v="3"/>
    <n v="5681"/>
    <n v="17.926338060313718"/>
    <n v="53.138153587129366"/>
  </r>
  <r>
    <x v="105"/>
    <x v="2"/>
    <x v="6"/>
    <n v="42052"/>
    <n v="13890"/>
    <n v="18917"/>
    <n v="11353.84"/>
    <n v="4"/>
    <n v="2268"/>
    <n v="1.6661323393671217"/>
    <n v="5.3933225530295825"/>
  </r>
  <r>
    <x v="105"/>
    <x v="2"/>
    <x v="6"/>
    <n v="40610"/>
    <n v="24808"/>
    <n v="7046"/>
    <n v="11169.6"/>
    <n v="4"/>
    <n v="10735"/>
    <n v="0.63081936685288642"/>
    <n v="26.434375769514894"/>
  </r>
  <r>
    <x v="105"/>
    <x v="1"/>
    <x v="6"/>
    <n v="13137"/>
    <n v="18261"/>
    <n v="31434"/>
    <n v="12301.81"/>
    <n v="5"/>
    <n v="6561"/>
    <n v="2.55523374202658"/>
    <n v="49.942909340031974"/>
  </r>
  <r>
    <x v="105"/>
    <x v="3"/>
    <x v="6"/>
    <n v="14387"/>
    <n v="20382"/>
    <n v="7834"/>
    <n v="8288.7767999999996"/>
    <n v="7"/>
    <n v="3111"/>
    <n v="0.94513342427075608"/>
    <n v="21.623688051713351"/>
  </r>
  <r>
    <x v="106"/>
    <x v="1"/>
    <x v="6"/>
    <n v="18195"/>
    <n v="12173"/>
    <n v="33991"/>
    <n v="5201.63"/>
    <n v="8"/>
    <n v="2561"/>
    <n v="6.5346823976330493"/>
    <n v="14.075295410827152"/>
  </r>
  <r>
    <x v="106"/>
    <x v="3"/>
    <x v="6"/>
    <n v="48124"/>
    <n v="37560"/>
    <n v="37346"/>
    <n v="5433.6799999999994"/>
    <n v="3"/>
    <n v="16558"/>
    <n v="6.8730584060894282"/>
    <n v="34.406948715817471"/>
  </r>
  <r>
    <x v="106"/>
    <x v="2"/>
    <x v="6"/>
    <n v="17668"/>
    <n v="19783"/>
    <n v="19619"/>
    <n v="18371.93"/>
    <n v="7"/>
    <n v="9800"/>
    <n v="1.0678790959904594"/>
    <n v="55.467511885895405"/>
  </r>
  <r>
    <x v="106"/>
    <x v="2"/>
    <x v="6"/>
    <n v="19724"/>
    <n v="18039"/>
    <n v="38781"/>
    <n v="17546.650000000001"/>
    <n v="9"/>
    <n v="3911"/>
    <n v="2.2101654731814904"/>
    <n v="19.828635165280875"/>
  </r>
  <r>
    <x v="106"/>
    <x v="0"/>
    <x v="3"/>
    <n v="13438"/>
    <n v="33614"/>
    <n v="22076"/>
    <n v="0"/>
    <n v="2"/>
    <n v="18755"/>
    <s v="NA"/>
    <n v="139.56689983628516"/>
  </r>
  <r>
    <x v="106"/>
    <x v="4"/>
    <x v="6"/>
    <n v="43661"/>
    <n v="32040"/>
    <n v="37522"/>
    <n v="4739.24"/>
    <n v="3"/>
    <n v="13611"/>
    <n v="7.9173031962930773"/>
    <n v="31.174274524174894"/>
  </r>
  <r>
    <x v="106"/>
    <x v="0"/>
    <x v="3"/>
    <n v="5688"/>
    <n v="33889"/>
    <n v="35983"/>
    <n v="0"/>
    <n v="8"/>
    <n v="16311"/>
    <s v="NA"/>
    <n v="286.76160337552739"/>
  </r>
  <r>
    <x v="106"/>
    <x v="3"/>
    <x v="3"/>
    <n v="5626"/>
    <n v="28093"/>
    <n v="15391"/>
    <n v="0"/>
    <n v="1"/>
    <n v="543"/>
    <s v="NA"/>
    <n v="9.6516174902239591"/>
  </r>
  <r>
    <x v="106"/>
    <x v="1"/>
    <x v="3"/>
    <n v="25173"/>
    <n v="9068"/>
    <n v="21785"/>
    <n v="0"/>
    <n v="5"/>
    <n v="409"/>
    <s v="NA"/>
    <n v="1.6247566837484608"/>
  </r>
  <r>
    <x v="106"/>
    <x v="3"/>
    <x v="6"/>
    <n v="9607"/>
    <n v="28983"/>
    <n v="20094"/>
    <n v="6619.4385000000002"/>
    <n v="7"/>
    <n v="5288"/>
    <n v="3.0356049081806562"/>
    <n v="55.043197668366815"/>
  </r>
  <r>
    <x v="107"/>
    <x v="1"/>
    <x v="6"/>
    <n v="12010"/>
    <n v="8101"/>
    <n v="15400"/>
    <n v="6641.4221200000002"/>
    <n v="7"/>
    <n v="3421"/>
    <n v="2.3187804843219331"/>
    <n v="28.484596169858449"/>
  </r>
  <r>
    <x v="107"/>
    <x v="1"/>
    <x v="3"/>
    <n v="5191"/>
    <n v="23246"/>
    <n v="36129"/>
    <n v="0"/>
    <n v="2"/>
    <n v="17386"/>
    <s v="NA"/>
    <n v="334.92583317279906"/>
  </r>
  <r>
    <x v="107"/>
    <x v="1"/>
    <x v="3"/>
    <n v="29988"/>
    <n v="10404"/>
    <n v="17459"/>
    <n v="0"/>
    <n v="6"/>
    <n v="8246"/>
    <s v="NA"/>
    <n v="27.497665732959852"/>
  </r>
  <r>
    <x v="107"/>
    <x v="0"/>
    <x v="3"/>
    <n v="44632"/>
    <n v="9614"/>
    <n v="16419"/>
    <n v="0"/>
    <n v="9"/>
    <n v="9878"/>
    <s v="NA"/>
    <n v="22.132102527334649"/>
  </r>
  <r>
    <x v="107"/>
    <x v="1"/>
    <x v="6"/>
    <n v="30512"/>
    <n v="28226"/>
    <n v="13358"/>
    <n v="6303.1112999999996"/>
    <n v="10"/>
    <n v="3714"/>
    <n v="2.1192708432738607"/>
    <n v="12.172260094389092"/>
  </r>
  <r>
    <x v="107"/>
    <x v="4"/>
    <x v="3"/>
    <n v="28710"/>
    <n v="19366"/>
    <n v="35226"/>
    <n v="0"/>
    <n v="6"/>
    <n v="1058"/>
    <s v="NA"/>
    <n v="3.6851271334029954"/>
  </r>
  <r>
    <x v="107"/>
    <x v="1"/>
    <x v="3"/>
    <n v="32916"/>
    <n v="34115"/>
    <n v="35870"/>
    <n v="0"/>
    <n v="8"/>
    <n v="1399"/>
    <s v="NA"/>
    <n v="4.2502126625349375"/>
  </r>
  <r>
    <x v="107"/>
    <x v="1"/>
    <x v="3"/>
    <n v="7106"/>
    <n v="9515"/>
    <n v="27604"/>
    <n v="0"/>
    <n v="7"/>
    <n v="4268"/>
    <s v="NA"/>
    <n v="60.061919504643967"/>
  </r>
  <r>
    <x v="108"/>
    <x v="1"/>
    <x v="6"/>
    <n v="24378"/>
    <n v="13133"/>
    <n v="21302"/>
    <n v="11354.31"/>
    <n v="10"/>
    <n v="13503"/>
    <n v="1.8761157657312511"/>
    <n v="55.390105833128231"/>
  </r>
  <r>
    <x v="108"/>
    <x v="3"/>
    <x v="6"/>
    <n v="41647"/>
    <n v="33341"/>
    <n v="37000"/>
    <n v="7154.9381999999996"/>
    <n v="8"/>
    <n v="2793"/>
    <n v="5.1712536105483062"/>
    <n v="6.70636540447091"/>
  </r>
  <r>
    <x v="108"/>
    <x v="0"/>
    <x v="6"/>
    <n v="37205"/>
    <n v="11469"/>
    <n v="27234"/>
    <n v="10927.375572999999"/>
    <n v="8"/>
    <n v="19134"/>
    <n v="2.4922727161763678"/>
    <n v="51.428571428571423"/>
  </r>
  <r>
    <x v="108"/>
    <x v="3"/>
    <x v="6"/>
    <n v="44143"/>
    <n v="28273"/>
    <n v="20446"/>
    <n v="4291.12"/>
    <n v="6"/>
    <n v="11736"/>
    <n v="4.7647234288484128"/>
    <n v="26.586321727114154"/>
  </r>
  <r>
    <x v="108"/>
    <x v="2"/>
    <x v="6"/>
    <n v="31657"/>
    <n v="26900"/>
    <n v="37566"/>
    <n v="18773.53"/>
    <n v="2"/>
    <n v="16117"/>
    <n v="2.0010088672721649"/>
    <n v="50.911330827305179"/>
  </r>
  <r>
    <x v="108"/>
    <x v="2"/>
    <x v="6"/>
    <n v="45932"/>
    <n v="36030"/>
    <n v="30757"/>
    <n v="18061.439999999999"/>
    <n v="5"/>
    <n v="5380"/>
    <n v="1.7029096240388364"/>
    <n v="11.7129669946878"/>
  </r>
  <r>
    <x v="108"/>
    <x v="3"/>
    <x v="6"/>
    <n v="16774"/>
    <n v="38248"/>
    <n v="14470"/>
    <n v="5242.88"/>
    <n v="6"/>
    <n v="8709"/>
    <n v="2.7599334716796875"/>
    <n v="51.919637534279239"/>
  </r>
  <r>
    <x v="108"/>
    <x v="1"/>
    <x v="6"/>
    <n v="18560"/>
    <n v="38960"/>
    <n v="21858"/>
    <n v="6463.2832799999996"/>
    <n v="7"/>
    <n v="12416"/>
    <n v="3.381872502422639"/>
    <n v="66.896551724137936"/>
  </r>
  <r>
    <x v="108"/>
    <x v="2"/>
    <x v="6"/>
    <n v="19094"/>
    <n v="24626"/>
    <n v="23051"/>
    <n v="15843.580000000002"/>
    <n v="4"/>
    <n v="13478"/>
    <n v="1.454911074391015"/>
    <n v="70.587619147376131"/>
  </r>
  <r>
    <x v="108"/>
    <x v="2"/>
    <x v="6"/>
    <n v="18398"/>
    <n v="12361"/>
    <n v="9909"/>
    <n v="14101.09"/>
    <n v="8"/>
    <n v="3895"/>
    <n v="0.70271163434883399"/>
    <n v="21.170779432547015"/>
  </r>
  <r>
    <x v="109"/>
    <x v="1"/>
    <x v="3"/>
    <n v="26685"/>
    <n v="36755"/>
    <n v="24736"/>
    <n v="0"/>
    <n v="1"/>
    <n v="10451"/>
    <s v="NA"/>
    <n v="39.164324526887768"/>
  </r>
  <r>
    <x v="109"/>
    <x v="1"/>
    <x v="6"/>
    <n v="7264"/>
    <n v="11536"/>
    <n v="13667"/>
    <n v="4305.0334999999995"/>
    <n v="9"/>
    <n v="13280"/>
    <n v="3.1746558998902104"/>
    <n v="182.81938325991189"/>
  </r>
  <r>
    <x v="109"/>
    <x v="2"/>
    <x v="6"/>
    <n v="29130"/>
    <n v="8462"/>
    <n v="24614"/>
    <n v="7931.8171999999995"/>
    <n v="3"/>
    <n v="2825"/>
    <n v="3.1031980918571853"/>
    <n v="9.6979059388946105"/>
  </r>
  <r>
    <x v="109"/>
    <x v="4"/>
    <x v="6"/>
    <n v="33244"/>
    <n v="33137"/>
    <n v="17879"/>
    <n v="4928.83"/>
    <n v="1"/>
    <n v="14191"/>
    <n v="3.627432879608345"/>
    <n v="42.687402237997837"/>
  </r>
  <r>
    <x v="109"/>
    <x v="0"/>
    <x v="6"/>
    <n v="33945"/>
    <n v="22304"/>
    <n v="28530"/>
    <n v="4317.2299999999996"/>
    <n v="8"/>
    <n v="3501"/>
    <n v="6.6084039997869013"/>
    <n v="10.31374281926646"/>
  </r>
  <r>
    <x v="109"/>
    <x v="3"/>
    <x v="6"/>
    <n v="5757"/>
    <n v="37971"/>
    <n v="37908"/>
    <n v="4273.7"/>
    <n v="8"/>
    <n v="10788"/>
    <n v="8.8700657509886049"/>
    <n v="187.38926524231368"/>
  </r>
  <r>
    <x v="109"/>
    <x v="2"/>
    <x v="6"/>
    <n v="33327"/>
    <n v="12904"/>
    <n v="21561"/>
    <n v="8032.7110000000002"/>
    <n v="2"/>
    <n v="1984"/>
    <n v="2.6841498467951852"/>
    <n v="5.9531310949080325"/>
  </r>
  <r>
    <x v="109"/>
    <x v="4"/>
    <x v="6"/>
    <n v="41174"/>
    <n v="36689"/>
    <n v="34665"/>
    <n v="5444.4800000000005"/>
    <n v="6"/>
    <n v="16029"/>
    <n v="6.3669992359233563"/>
    <n v="38.929907223004811"/>
  </r>
  <r>
    <x v="109"/>
    <x v="3"/>
    <x v="6"/>
    <n v="6957"/>
    <n v="20691"/>
    <n v="19027"/>
    <n v="6645.0696699999999"/>
    <n v="3"/>
    <n v="1295"/>
    <n v="2.8633258859421411"/>
    <n v="18.614345263763116"/>
  </r>
  <r>
    <x v="109"/>
    <x v="4"/>
    <x v="6"/>
    <n v="35022"/>
    <n v="34083"/>
    <n v="30789"/>
    <n v="0"/>
    <n v="9"/>
    <n v="13871"/>
    <s v="NA"/>
    <n v="39.606533036377137"/>
  </r>
  <r>
    <x v="110"/>
    <x v="0"/>
    <x v="6"/>
    <n v="25276"/>
    <n v="13281"/>
    <n v="21647"/>
    <n v="5510.81"/>
    <n v="6"/>
    <n v="16158"/>
    <n v="3.928097684369448"/>
    <n v="63.92625415413832"/>
  </r>
  <r>
    <x v="110"/>
    <x v="2"/>
    <x v="6"/>
    <n v="6266"/>
    <n v="38202"/>
    <n v="11546"/>
    <n v="8750.9200999999994"/>
    <n v="5"/>
    <n v="18803"/>
    <n v="1.3194041161454555"/>
    <n v="300.07979572294926"/>
  </r>
  <r>
    <x v="110"/>
    <x v="4"/>
    <x v="6"/>
    <n v="26739"/>
    <n v="32329"/>
    <n v="27682"/>
    <n v="5283.2300000000005"/>
    <n v="9"/>
    <n v="4499"/>
    <n v="5.2395977460757903"/>
    <n v="16.825610531433487"/>
  </r>
  <r>
    <x v="110"/>
    <x v="0"/>
    <x v="6"/>
    <n v="38556"/>
    <n v="34032"/>
    <n v="16469"/>
    <n v="2150.0655999999999"/>
    <n v="5"/>
    <n v="7473"/>
    <n v="7.6597662880611646"/>
    <n v="19.382197323373791"/>
  </r>
  <r>
    <x v="110"/>
    <x v="0"/>
    <x v="6"/>
    <n v="27181"/>
    <n v="28607"/>
    <n v="32590"/>
    <n v="5462.71"/>
    <n v="9"/>
    <n v="12007"/>
    <n v="5.9659033703052149"/>
    <n v="44.174239358375331"/>
  </r>
  <r>
    <x v="110"/>
    <x v="2"/>
    <x v="6"/>
    <n v="47690"/>
    <n v="20320"/>
    <n v="22404"/>
    <n v="9361.5841"/>
    <n v="7"/>
    <n v="6931"/>
    <n v="2.3931847175308718"/>
    <n v="14.533445166701615"/>
  </r>
  <r>
    <x v="110"/>
    <x v="4"/>
    <x v="6"/>
    <n v="16794"/>
    <n v="12782"/>
    <n v="26710"/>
    <n v="2023.25"/>
    <n v="10"/>
    <n v="10968"/>
    <n v="13.201532188310885"/>
    <n v="65.309038942479461"/>
  </r>
  <r>
    <x v="110"/>
    <x v="3"/>
    <x v="6"/>
    <n v="19150"/>
    <n v="12764"/>
    <n v="34522"/>
    <n v="6884.0671599999996"/>
    <n v="3"/>
    <n v="7626"/>
    <n v="5.0147680430241479"/>
    <n v="39.822454308093995"/>
  </r>
  <r>
    <x v="110"/>
    <x v="3"/>
    <x v="6"/>
    <n v="41921"/>
    <n v="19506"/>
    <n v="18311"/>
    <n v="7276.0508"/>
    <n v="2"/>
    <n v="654"/>
    <n v="2.5166124458614281"/>
    <n v="1.5600772882326281"/>
  </r>
  <r>
    <x v="111"/>
    <x v="4"/>
    <x v="6"/>
    <n v="47068"/>
    <n v="25501"/>
    <n v="13410"/>
    <n v="10408.719999999999"/>
    <n v="2"/>
    <n v="19284"/>
    <n v="1.2883428509941666"/>
    <n v="40.970510750403669"/>
  </r>
  <r>
    <x v="111"/>
    <x v="2"/>
    <x v="6"/>
    <n v="31215"/>
    <n v="18243"/>
    <n v="34662"/>
    <n v="9386.0622999999996"/>
    <n v="1"/>
    <n v="7219"/>
    <n v="3.692922430314574"/>
    <n v="23.126701906134873"/>
  </r>
  <r>
    <x v="111"/>
    <x v="3"/>
    <x v="6"/>
    <n v="26898"/>
    <n v="29818"/>
    <n v="27595"/>
    <n v="5184.8999999999996"/>
    <n v="6"/>
    <n v="7868"/>
    <n v="5.3221855773496118"/>
    <n v="29.251245445758052"/>
  </r>
  <r>
    <x v="111"/>
    <x v="4"/>
    <x v="6"/>
    <n v="26375"/>
    <n v="8853"/>
    <n v="30885"/>
    <n v="0"/>
    <n v="9"/>
    <n v="10245"/>
    <s v="NA"/>
    <n v="38.843601895734601"/>
  </r>
  <r>
    <x v="111"/>
    <x v="2"/>
    <x v="6"/>
    <n v="33716"/>
    <n v="33547"/>
    <n v="28555"/>
    <n v="9515.5738999999994"/>
    <n v="5"/>
    <n v="2434"/>
    <n v="3.0008699738015805"/>
    <n v="7.219124451299086"/>
  </r>
  <r>
    <x v="111"/>
    <x v="0"/>
    <x v="6"/>
    <n v="32107"/>
    <n v="13249"/>
    <n v="23012"/>
    <n v="6270.32"/>
    <n v="6"/>
    <n v="3970"/>
    <n v="3.6699881345768639"/>
    <n v="12.364904849409786"/>
  </r>
  <r>
    <x v="111"/>
    <x v="2"/>
    <x v="6"/>
    <n v="21992"/>
    <n v="39479"/>
    <n v="8224"/>
    <n v="8638.8169999999991"/>
    <n v="9"/>
    <n v="3791"/>
    <n v="0.95198219848851995"/>
    <n v="17.238086576937068"/>
  </r>
  <r>
    <x v="111"/>
    <x v="3"/>
    <x v="6"/>
    <n v="7199"/>
    <n v="27012"/>
    <n v="39593"/>
    <n v="8150.1594300000006"/>
    <n v="7"/>
    <n v="10830"/>
    <n v="4.8579417789376906"/>
    <n v="150.43756077232948"/>
  </r>
  <r>
    <x v="111"/>
    <x v="0"/>
    <x v="6"/>
    <n v="23962"/>
    <n v="21827"/>
    <n v="26421"/>
    <n v="5525.73"/>
    <n v="4"/>
    <n v="11071"/>
    <n v="4.7814496908100832"/>
    <n v="46.202320340539188"/>
  </r>
  <r>
    <x v="111"/>
    <x v="2"/>
    <x v="6"/>
    <n v="17939"/>
    <n v="16460"/>
    <n v="9510"/>
    <n v="11912.9656"/>
    <n v="7"/>
    <n v="9519"/>
    <n v="0.79828989013449347"/>
    <n v="53.063158481520709"/>
  </r>
  <r>
    <x v="112"/>
    <x v="4"/>
    <x v="6"/>
    <n v="38130"/>
    <n v="12554"/>
    <n v="16048"/>
    <n v="8100.97"/>
    <n v="8"/>
    <n v="7595"/>
    <n v="1.9809973373558969"/>
    <n v="19.918699186991869"/>
  </r>
  <r>
    <x v="112"/>
    <x v="2"/>
    <x v="6"/>
    <n v="12018"/>
    <n v="15139"/>
    <n v="7436"/>
    <n v="11699.336800000001"/>
    <n v="10"/>
    <n v="19606"/>
    <n v="0.63559158327675458"/>
    <n v="163.13862539524047"/>
  </r>
  <r>
    <x v="112"/>
    <x v="4"/>
    <x v="6"/>
    <n v="47462"/>
    <n v="20811"/>
    <n v="29008"/>
    <n v="8145.0300000000007"/>
    <n v="4"/>
    <n v="10504"/>
    <n v="3.5614356239326312"/>
    <n v="22.131389321983903"/>
  </r>
  <r>
    <x v="112"/>
    <x v="0"/>
    <x v="6"/>
    <n v="33805"/>
    <n v="33714"/>
    <n v="7910"/>
    <n v="5055.93"/>
    <n v="3"/>
    <n v="19005"/>
    <n v="1.5644995084979418"/>
    <n v="56.219494157668983"/>
  </r>
  <r>
    <x v="112"/>
    <x v="3"/>
    <x v="6"/>
    <n v="24687"/>
    <n v="23825"/>
    <n v="13835"/>
    <n v="433.03435999999999"/>
    <n v="1"/>
    <n v="7766"/>
    <n v="31.948965897302006"/>
    <n v="31.457852310932882"/>
  </r>
  <r>
    <x v="112"/>
    <x v="3"/>
    <x v="6"/>
    <n v="32246"/>
    <n v="29004"/>
    <n v="28051"/>
    <n v="7604.1142"/>
    <n v="10"/>
    <n v="2880"/>
    <n v="3.6889240827024929"/>
    <n v="8.9313403212801585"/>
  </r>
  <r>
    <x v="112"/>
    <x v="3"/>
    <x v="6"/>
    <n v="12761"/>
    <n v="23825"/>
    <n v="21078"/>
    <n v="4942.96"/>
    <n v="1"/>
    <n v="6085"/>
    <n v="4.2642465243497822"/>
    <n v="47.684350756210328"/>
  </r>
  <r>
    <x v="112"/>
    <x v="4"/>
    <x v="6"/>
    <n v="42833"/>
    <n v="5824"/>
    <n v="13738"/>
    <n v="7806.88"/>
    <n v="9"/>
    <n v="15087"/>
    <n v="1.759729879285963"/>
    <n v="35.222842201106623"/>
  </r>
  <r>
    <x v="112"/>
    <x v="0"/>
    <x v="6"/>
    <n v="28408"/>
    <n v="36656"/>
    <n v="27711"/>
    <n v="4830.47"/>
    <n v="9"/>
    <n v="10322"/>
    <n v="5.736708850277509"/>
    <n v="36.334835257673895"/>
  </r>
  <r>
    <x v="113"/>
    <x v="2"/>
    <x v="6"/>
    <n v="13319"/>
    <n v="26998"/>
    <n v="37120"/>
    <n v="12702.336299999999"/>
    <n v="1"/>
    <n v="2711"/>
    <n v="2.9222970580616736"/>
    <n v="20.354380959531497"/>
  </r>
  <r>
    <x v="113"/>
    <x v="0"/>
    <x v="6"/>
    <n v="21363"/>
    <n v="7246"/>
    <n v="33535"/>
    <n v="6038.2707"/>
    <n v="2"/>
    <n v="2171"/>
    <n v="5.5537423984651761"/>
    <n v="10.162430370266348"/>
  </r>
  <r>
    <x v="113"/>
    <x v="2"/>
    <x v="6"/>
    <n v="20211"/>
    <n v="16659"/>
    <n v="16796"/>
    <n v="13712.2408"/>
    <n v="1"/>
    <n v="6109"/>
    <n v="1.2248909747850987"/>
    <n v="30.226114492108259"/>
  </r>
  <r>
    <x v="113"/>
    <x v="0"/>
    <x v="6"/>
    <n v="38043"/>
    <n v="17264"/>
    <n v="23797"/>
    <n v="3063.7656000000002"/>
    <n v="5"/>
    <n v="17549"/>
    <n v="7.767239112548296"/>
    <n v="46.129379912204612"/>
  </r>
  <r>
    <x v="113"/>
    <x v="3"/>
    <x v="6"/>
    <n v="9181"/>
    <n v="14690"/>
    <n v="12152"/>
    <n v="554.03579999999999"/>
    <n v="2"/>
    <n v="10709"/>
    <n v="21.933600680678037"/>
    <n v="116.64306720400828"/>
  </r>
  <r>
    <x v="113"/>
    <x v="4"/>
    <x v="6"/>
    <n v="9183"/>
    <n v="15805"/>
    <n v="31722"/>
    <n v="0"/>
    <n v="4"/>
    <n v="19359"/>
    <s v="NA"/>
    <n v="210.81345965370795"/>
  </r>
  <r>
    <x v="113"/>
    <x v="0"/>
    <x v="6"/>
    <n v="47377"/>
    <n v="19959"/>
    <n v="18316"/>
    <n v="2006.2806"/>
    <n v="6"/>
    <n v="11512"/>
    <n v="9.1293311613539991"/>
    <n v="24.298710344682018"/>
  </r>
  <r>
    <x v="113"/>
    <x v="2"/>
    <x v="6"/>
    <n v="33199"/>
    <n v="5756"/>
    <n v="30161"/>
    <n v="13394.757"/>
    <n v="8"/>
    <n v="17767"/>
    <n v="2.2517019159063505"/>
    <n v="53.516672188921355"/>
  </r>
  <r>
    <x v="113"/>
    <x v="2"/>
    <x v="6"/>
    <n v="15265"/>
    <n v="34226"/>
    <n v="17841"/>
    <n v="13618.469000000001"/>
    <n v="1"/>
    <n v="9309"/>
    <n v="1.3100591556951078"/>
    <n v="60.98264002620374"/>
  </r>
  <r>
    <x v="113"/>
    <x v="0"/>
    <x v="6"/>
    <n v="16616"/>
    <n v="37173"/>
    <n v="19257"/>
    <n v="1109.19"/>
    <n v="8"/>
    <n v="12862"/>
    <n v="17.361317718335002"/>
    <n v="77.407318247472318"/>
  </r>
  <r>
    <x v="114"/>
    <x v="1"/>
    <x v="6"/>
    <n v="28912"/>
    <n v="26136"/>
    <n v="18950"/>
    <n v="13355.79"/>
    <n v="8"/>
    <n v="1085"/>
    <n v="1.4188602845657201"/>
    <n v="3.7527670171555059"/>
  </r>
  <r>
    <x v="114"/>
    <x v="3"/>
    <x v="6"/>
    <n v="6736"/>
    <n v="9212"/>
    <n v="9484"/>
    <n v="518.79680000000008"/>
    <n v="9"/>
    <n v="15355"/>
    <n v="18.280760405615453"/>
    <n v="227.95427553444179"/>
  </r>
  <r>
    <x v="114"/>
    <x v="3"/>
    <x v="6"/>
    <n v="38056"/>
    <n v="15190"/>
    <n v="16169"/>
    <n v="7906.6476999999995"/>
    <n v="1"/>
    <n v="1687"/>
    <n v="2.0449880421509108"/>
    <n v="4.4329409291570316"/>
  </r>
  <r>
    <x v="114"/>
    <x v="0"/>
    <x v="6"/>
    <n v="8393"/>
    <n v="35662"/>
    <n v="10064"/>
    <n v="3645.2930999999999"/>
    <n v="2"/>
    <n v="17182"/>
    <n v="2.7608205222235767"/>
    <n v="204.71821756225427"/>
  </r>
  <r>
    <x v="114"/>
    <x v="2"/>
    <x v="6"/>
    <n v="8634"/>
    <n v="22891"/>
    <n v="38132"/>
    <n v="13921.0074"/>
    <n v="1"/>
    <n v="4590"/>
    <n v="2.7391695805003309"/>
    <n v="53.161917998610143"/>
  </r>
  <r>
    <x v="114"/>
    <x v="4"/>
    <x v="6"/>
    <n v="28149"/>
    <n v="13928"/>
    <n v="24239"/>
    <n v="6877.88"/>
    <n v="9"/>
    <n v="4135"/>
    <n v="3.5241964093586975"/>
    <n v="14.689687022629577"/>
  </r>
  <r>
    <x v="114"/>
    <x v="2"/>
    <x v="6"/>
    <n v="24568"/>
    <n v="24213"/>
    <n v="10975"/>
    <n v="13672.726500000001"/>
    <n v="3"/>
    <n v="15466"/>
    <n v="0.80269286451389188"/>
    <n v="62.951807228915655"/>
  </r>
  <r>
    <x v="114"/>
    <x v="4"/>
    <x v="6"/>
    <n v="27018"/>
    <n v="6538"/>
    <n v="15708"/>
    <n v="7239.67"/>
    <n v="1"/>
    <n v="12631"/>
    <n v="2.1697121553882979"/>
    <n v="46.750314605078096"/>
  </r>
  <r>
    <x v="114"/>
    <x v="0"/>
    <x v="6"/>
    <n v="19144"/>
    <n v="10956"/>
    <n v="5835"/>
    <n v="6633.1230999999998"/>
    <n v="9"/>
    <n v="11335"/>
    <n v="0.87967612119244409"/>
    <n v="59.209151692436265"/>
  </r>
  <r>
    <x v="115"/>
    <x v="3"/>
    <x v="6"/>
    <n v="28736"/>
    <n v="24282"/>
    <n v="7329"/>
    <n v="324.19358999999997"/>
    <n v="5"/>
    <n v="19190"/>
    <n v="22.606862769865376"/>
    <n v="66.780345211581292"/>
  </r>
  <r>
    <x v="115"/>
    <x v="4"/>
    <x v="6"/>
    <n v="6690"/>
    <n v="38608"/>
    <n v="15814"/>
    <n v="674.9"/>
    <n v="3"/>
    <n v="12522"/>
    <n v="23.431619499185064"/>
    <n v="187.17488789237669"/>
  </r>
  <r>
    <x v="115"/>
    <x v="1"/>
    <x v="6"/>
    <n v="8868"/>
    <n v="35294"/>
    <n v="16848"/>
    <n v="11460.1769"/>
    <n v="8"/>
    <n v="7815"/>
    <n v="1.4701343746273234"/>
    <n v="88.12584573748309"/>
  </r>
  <r>
    <x v="115"/>
    <x v="0"/>
    <x v="6"/>
    <n v="25848"/>
    <n v="8558"/>
    <n v="24307"/>
    <n v="7551.4179000000004"/>
    <n v="2"/>
    <n v="15494"/>
    <n v="3.2188656914352469"/>
    <n v="59.942742185082018"/>
  </r>
  <r>
    <x v="115"/>
    <x v="4"/>
    <x v="6"/>
    <n v="32845"/>
    <n v="14680"/>
    <n v="32248"/>
    <n v="695.77"/>
    <n v="3"/>
    <n v="12261"/>
    <n v="46.348649697457496"/>
    <n v="37.329882782767541"/>
  </r>
  <r>
    <x v="115"/>
    <x v="0"/>
    <x v="6"/>
    <n v="18439"/>
    <n v="29666"/>
    <n v="21695"/>
    <n v="7440.3374999999996"/>
    <n v="1"/>
    <n v="7455"/>
    <n v="2.9158623516742352"/>
    <n v="40.430609035197136"/>
  </r>
  <r>
    <x v="115"/>
    <x v="1"/>
    <x v="6"/>
    <n v="29970"/>
    <n v="15097"/>
    <n v="16766"/>
    <n v="9601.5363550000002"/>
    <n v="10"/>
    <n v="18835"/>
    <n v="1.7461788801402711"/>
    <n v="62.846179512846177"/>
  </r>
  <r>
    <x v="115"/>
    <x v="3"/>
    <x v="6"/>
    <n v="17093"/>
    <n v="25352"/>
    <n v="19971"/>
    <n v="807.86905999999999"/>
    <n v="5"/>
    <n v="12271"/>
    <n v="24.72059024020551"/>
    <n v="71.789621482478211"/>
  </r>
  <r>
    <x v="115"/>
    <x v="3"/>
    <x v="6"/>
    <n v="28085"/>
    <n v="28617"/>
    <n v="32663"/>
    <n v="7506.1018000000004"/>
    <n v="6"/>
    <n v="4133"/>
    <n v="4.3515263808439153"/>
    <n v="14.716040591062846"/>
  </r>
  <r>
    <x v="115"/>
    <x v="0"/>
    <x v="6"/>
    <n v="33580"/>
    <n v="28926"/>
    <n v="7586"/>
    <n v="9294.2960000000003"/>
    <n v="3"/>
    <n v="10626"/>
    <n v="0.81619952710780885"/>
    <n v="31.643835616438352"/>
  </r>
  <r>
    <x v="116"/>
    <x v="4"/>
    <x v="6"/>
    <n v="49049"/>
    <n v="25656"/>
    <n v="11323"/>
    <n v="9369.85"/>
    <n v="3"/>
    <n v="743"/>
    <n v="1.2084505088128412"/>
    <n v="1.5148117188933516"/>
  </r>
  <r>
    <x v="116"/>
    <x v="4"/>
    <x v="6"/>
    <n v="31586"/>
    <n v="23548"/>
    <n v="39511"/>
    <n v="6539.83"/>
    <n v="7"/>
    <n v="12446"/>
    <n v="6.0415943533700416"/>
    <n v="39.40353321091623"/>
  </r>
  <r>
    <x v="116"/>
    <x v="1"/>
    <x v="6"/>
    <n v="6231"/>
    <n v="10044"/>
    <n v="12101"/>
    <n v="8674.8840999999993"/>
    <n v="8"/>
    <n v="13726"/>
    <n v="1.3949465906985432"/>
    <n v="220.28566843203339"/>
  </r>
  <r>
    <x v="116"/>
    <x v="0"/>
    <x v="6"/>
    <n v="6979"/>
    <n v="25780"/>
    <n v="26506"/>
    <n v="6958.1387000000004"/>
    <n v="4"/>
    <n v="8220"/>
    <n v="3.809352061349395"/>
    <n v="117.78191718011178"/>
  </r>
  <r>
    <x v="116"/>
    <x v="4"/>
    <x v="6"/>
    <n v="38707"/>
    <n v="17809"/>
    <n v="33524"/>
    <n v="7237.23"/>
    <n v="6"/>
    <n v="9733"/>
    <n v="4.632158989005462"/>
    <n v="25.145322551476479"/>
  </r>
  <r>
    <x v="116"/>
    <x v="1"/>
    <x v="6"/>
    <n v="37706"/>
    <n v="15816"/>
    <n v="23899"/>
    <n v="9125.0059010000004"/>
    <n v="6"/>
    <n v="18421"/>
    <n v="2.619066799439651"/>
    <n v="48.854293746353363"/>
  </r>
  <r>
    <x v="116"/>
    <x v="0"/>
    <x v="6"/>
    <n v="10462"/>
    <n v="37008"/>
    <n v="34968"/>
    <n v="3023.72"/>
    <n v="10"/>
    <n v="8102"/>
    <n v="11.564562856349134"/>
    <n v="77.442171668896961"/>
  </r>
  <r>
    <x v="116"/>
    <x v="3"/>
    <x v="6"/>
    <n v="30289"/>
    <n v="27142"/>
    <n v="23518"/>
    <n v="2773.0591799999997"/>
    <n v="6"/>
    <n v="11390"/>
    <n v="8.4808864410892237"/>
    <n v="37.604410842219949"/>
  </r>
  <r>
    <x v="116"/>
    <x v="4"/>
    <x v="6"/>
    <n v="36482"/>
    <n v="25331"/>
    <n v="11952"/>
    <n v="6742.33"/>
    <n v="8"/>
    <n v="5514"/>
    <n v="1.7726809574731583"/>
    <n v="15.114302943917549"/>
  </r>
  <r>
    <x v="116"/>
    <x v="0"/>
    <x v="6"/>
    <n v="41689"/>
    <n v="31173"/>
    <n v="25144"/>
    <n v="3282.49"/>
    <n v="1"/>
    <n v="13548"/>
    <n v="7.6600385682820056"/>
    <n v="32.497781189282541"/>
  </r>
  <r>
    <x v="117"/>
    <x v="2"/>
    <x v="6"/>
    <n v="38709"/>
    <n v="35850"/>
    <n v="35564"/>
    <n v="15504.622799999999"/>
    <n v="2"/>
    <n v="206"/>
    <n v="2.2937675078428867"/>
    <n v="0.53217597974631226"/>
  </r>
  <r>
    <x v="117"/>
    <x v="2"/>
    <x v="6"/>
    <n v="46254"/>
    <n v="34638"/>
    <n v="14062"/>
    <n v="15268.266"/>
    <n v="1"/>
    <n v="9293"/>
    <n v="0.92099521975841925"/>
    <n v="20.091235352618153"/>
  </r>
  <r>
    <x v="117"/>
    <x v="4"/>
    <x v="6"/>
    <n v="11094"/>
    <n v="13742"/>
    <n v="15868"/>
    <n v="4521.3899999999994"/>
    <n v="10"/>
    <n v="2565"/>
    <n v="3.5095402077679658"/>
    <n v="23.120605732828555"/>
  </r>
  <r>
    <x v="117"/>
    <x v="0"/>
    <x v="6"/>
    <n v="27888"/>
    <n v="6634"/>
    <n v="7501"/>
    <n v="3339.5"/>
    <n v="9"/>
    <n v="18384"/>
    <n v="2.2461446324300045"/>
    <n v="65.920826161790018"/>
  </r>
  <r>
    <x v="117"/>
    <x v="3"/>
    <x v="6"/>
    <n v="17129"/>
    <n v="16262"/>
    <n v="27054"/>
    <n v="8250.3581999999988"/>
    <n v="10"/>
    <n v="1853"/>
    <n v="3.2791303533948386"/>
    <n v="10.81791114484208"/>
  </r>
  <r>
    <x v="117"/>
    <x v="3"/>
    <x v="6"/>
    <n v="26022"/>
    <n v="21823"/>
    <n v="36760"/>
    <n v="7714.5852999999997"/>
    <n v="5"/>
    <n v="6731"/>
    <n v="4.7650001355225147"/>
    <n v="25.866574437014833"/>
  </r>
  <r>
    <x v="117"/>
    <x v="4"/>
    <x v="6"/>
    <n v="40418"/>
    <n v="5255"/>
    <n v="10504"/>
    <n v="6971.1299999999992"/>
    <n v="7"/>
    <n v="6170"/>
    <n v="1.5067858439019213"/>
    <n v="15.26547577811866"/>
  </r>
  <r>
    <x v="117"/>
    <x v="0"/>
    <x v="6"/>
    <n v="24499"/>
    <n v="33747"/>
    <n v="18046"/>
    <n v="3427.25"/>
    <n v="9"/>
    <n v="2394"/>
    <n v="5.2654460573345974"/>
    <n v="9.7718274215274104"/>
  </r>
  <r>
    <x v="117"/>
    <x v="2"/>
    <x v="6"/>
    <n v="7167"/>
    <n v="32972"/>
    <n v="27412"/>
    <n v="12019.198123"/>
    <n v="3"/>
    <n v="18334"/>
    <n v="2.2806845947188652"/>
    <n v="255.81135761127391"/>
  </r>
  <r>
    <x v="118"/>
    <x v="0"/>
    <x v="6"/>
    <n v="5328"/>
    <n v="33387"/>
    <n v="24082"/>
    <n v="3460.57"/>
    <n v="5"/>
    <n v="16078"/>
    <n v="6.9589691871570283"/>
    <n v="301.76426426426428"/>
  </r>
  <r>
    <x v="118"/>
    <x v="4"/>
    <x v="6"/>
    <n v="21571"/>
    <n v="24474"/>
    <n v="9326"/>
    <n v="7844.4"/>
    <n v="6"/>
    <n v="4595"/>
    <n v="1.1888735913517925"/>
    <n v="21.301747716842058"/>
  </r>
  <r>
    <x v="118"/>
    <x v="2"/>
    <x v="6"/>
    <n v="42197"/>
    <n v="20305"/>
    <n v="5693"/>
    <n v="10925.03952"/>
    <n v="1"/>
    <n v="7768"/>
    <n v="0.52109651315934091"/>
    <n v="18.408891627366874"/>
  </r>
  <r>
    <x v="118"/>
    <x v="4"/>
    <x v="6"/>
    <n v="29194"/>
    <n v="29001"/>
    <n v="39365"/>
    <n v="8556.4599999999991"/>
    <n v="6"/>
    <n v="8007"/>
    <n v="4.600617545106271"/>
    <n v="27.426868534630405"/>
  </r>
  <r>
    <x v="118"/>
    <x v="2"/>
    <x v="6"/>
    <n v="28281"/>
    <n v="34980"/>
    <n v="27228"/>
    <n v="11385.217701000001"/>
    <n v="4"/>
    <n v="5329"/>
    <n v="2.3915221223752687"/>
    <n v="18.843039496481737"/>
  </r>
  <r>
    <x v="118"/>
    <x v="0"/>
    <x v="6"/>
    <n v="20058"/>
    <n v="30998"/>
    <n v="10470"/>
    <n v="4150.9799999999996"/>
    <n v="10"/>
    <n v="12287"/>
    <n v="2.5222959397539859"/>
    <n v="61.257353674344408"/>
  </r>
  <r>
    <x v="118"/>
    <x v="2"/>
    <x v="6"/>
    <n v="11104"/>
    <n v="38662"/>
    <n v="38103"/>
    <n v="12327.106510000001"/>
    <n v="5"/>
    <n v="3121"/>
    <n v="3.0909930054623982"/>
    <n v="28.106988472622479"/>
  </r>
  <r>
    <x v="118"/>
    <x v="0"/>
    <x v="6"/>
    <n v="30505"/>
    <n v="18173"/>
    <n v="16130"/>
    <n v="4243.1400000000003"/>
    <n v="5"/>
    <n v="5308"/>
    <n v="3.8014300730119674"/>
    <n v="17.40042615964596"/>
  </r>
  <r>
    <x v="118"/>
    <x v="2"/>
    <x v="6"/>
    <n v="26849"/>
    <n v="6487"/>
    <n v="37953"/>
    <n v="12251.588748"/>
    <n v="4"/>
    <n v="19374"/>
    <n v="3.0978023161441492"/>
    <n v="72.159112071213087"/>
  </r>
  <r>
    <x v="118"/>
    <x v="4"/>
    <x v="6"/>
    <n v="34075"/>
    <n v="32770"/>
    <n v="12459"/>
    <n v="7308.41"/>
    <n v="6"/>
    <n v="10637"/>
    <n v="1.7047483652394981"/>
    <n v="31.216434336023479"/>
  </r>
  <r>
    <x v="119"/>
    <x v="3"/>
    <x v="6"/>
    <n v="18391"/>
    <n v="22857"/>
    <n v="22232"/>
    <n v="8026.1897000000008"/>
    <n v="7"/>
    <n v="19255"/>
    <n v="2.7699320388602326"/>
    <n v="104.69795008428035"/>
  </r>
  <r>
    <x v="119"/>
    <x v="3"/>
    <x v="6"/>
    <n v="40307"/>
    <n v="20850"/>
    <n v="14400"/>
    <n v="6271.1263049999998"/>
    <n v="6"/>
    <n v="18837"/>
    <n v="2.2962382353101085"/>
    <n v="46.733817947254821"/>
  </r>
  <r>
    <x v="119"/>
    <x v="0"/>
    <x v="6"/>
    <n v="49792"/>
    <n v="17941"/>
    <n v="30241"/>
    <n v="12861.0085"/>
    <n v="7"/>
    <n v="9914"/>
    <n v="2.3513708120168024"/>
    <n v="19.910829048843187"/>
  </r>
  <r>
    <x v="119"/>
    <x v="0"/>
    <x v="6"/>
    <n v="41927"/>
    <n v="7706"/>
    <n v="9453"/>
    <n v="4961.54"/>
    <n v="9"/>
    <n v="12628"/>
    <n v="1.9052552231766751"/>
    <n v="30.119016385622633"/>
  </r>
  <r>
    <x v="119"/>
    <x v="2"/>
    <x v="6"/>
    <n v="44597"/>
    <n v="22618"/>
    <n v="31895"/>
    <n v="14197.901"/>
    <n v="7"/>
    <n v="6516"/>
    <n v="2.2464588251460551"/>
    <n v="14.610848263336099"/>
  </r>
  <r>
    <x v="119"/>
    <x v="4"/>
    <x v="6"/>
    <n v="14365"/>
    <n v="31818"/>
    <n v="35502"/>
    <n v="8042.19"/>
    <n v="4"/>
    <n v="7559"/>
    <n v="4.4144691930929261"/>
    <n v="52.620953706926556"/>
  </r>
  <r>
    <x v="119"/>
    <x v="1"/>
    <x v="6"/>
    <n v="21928"/>
    <n v="36073"/>
    <n v="38328"/>
    <n v="6845.34"/>
    <n v="2"/>
    <n v="11042"/>
    <n v="5.5991375154484659"/>
    <n v="50.355709595038313"/>
  </r>
  <r>
    <x v="119"/>
    <x v="4"/>
    <x v="6"/>
    <n v="20026"/>
    <n v="26032"/>
    <n v="23858"/>
    <n v="8230.4500000000007"/>
    <n v="3"/>
    <n v="5606"/>
    <n v="2.8987479420930811"/>
    <n v="27.993608309198041"/>
  </r>
  <r>
    <x v="119"/>
    <x v="2"/>
    <x v="6"/>
    <n v="16452"/>
    <n v="17772"/>
    <n v="39171"/>
    <n v="14603.0558"/>
    <n v="8"/>
    <n v="13922"/>
    <n v="2.682383778880034"/>
    <n v="84.621930464381236"/>
  </r>
  <r>
    <x v="119"/>
    <x v="3"/>
    <x v="6"/>
    <n v="32212"/>
    <n v="27718"/>
    <n v="10001"/>
    <n v="6330.0591199999999"/>
    <n v="9"/>
    <n v="7598"/>
    <n v="1.5799220529238911"/>
    <n v="23.587482925617781"/>
  </r>
  <r>
    <x v="120"/>
    <x v="2"/>
    <x v="6"/>
    <n v="43136"/>
    <n v="15654"/>
    <n v="34856"/>
    <n v="14192.0887"/>
    <n v="7"/>
    <n v="2026"/>
    <n v="2.4560162169786888"/>
    <n v="4.6967729970326406"/>
  </r>
  <r>
    <x v="120"/>
    <x v="4"/>
    <x v="6"/>
    <n v="26051"/>
    <n v="16631"/>
    <n v="33965"/>
    <n v="1909.35"/>
    <n v="4"/>
    <n v="2453"/>
    <n v="17.788776285123209"/>
    <n v="9.4161452535411314"/>
  </r>
  <r>
    <x v="120"/>
    <x v="0"/>
    <x v="6"/>
    <n v="27579"/>
    <n v="22119"/>
    <n v="21273"/>
    <n v="5467.3299200000001"/>
    <n v="3"/>
    <n v="3851"/>
    <n v="3.8909303647803277"/>
    <n v="13.96352297037601"/>
  </r>
  <r>
    <x v="120"/>
    <x v="4"/>
    <x v="6"/>
    <n v="5142"/>
    <n v="13572"/>
    <n v="15195"/>
    <n v="7775.66"/>
    <n v="6"/>
    <n v="9697"/>
    <n v="1.9541749510652473"/>
    <n v="188.58420847919098"/>
  </r>
  <r>
    <x v="120"/>
    <x v="0"/>
    <x v="6"/>
    <n v="16424"/>
    <n v="18213"/>
    <n v="38815"/>
    <n v="4767.6099999999997"/>
    <n v="5"/>
    <n v="6694"/>
    <n v="8.1413957936995693"/>
    <n v="40.757428153921097"/>
  </r>
  <r>
    <x v="120"/>
    <x v="1"/>
    <x v="6"/>
    <n v="6703"/>
    <n v="17798"/>
    <n v="6530"/>
    <n v="5518.62"/>
    <n v="1"/>
    <n v="15578"/>
    <n v="1.1832668312005539"/>
    <n v="232.40340146203192"/>
  </r>
  <r>
    <x v="120"/>
    <x v="3"/>
    <x v="6"/>
    <n v="40947"/>
    <n v="36014"/>
    <n v="20213"/>
    <n v="6321.1084000000001"/>
    <n v="1"/>
    <n v="2985"/>
    <n v="3.1976986820855657"/>
    <n v="7.2899113488167631"/>
  </r>
  <r>
    <x v="120"/>
    <x v="3"/>
    <x v="6"/>
    <n v="48765"/>
    <n v="13606"/>
    <n v="38949"/>
    <n v="6880.5438200000008"/>
    <n v="9"/>
    <n v="13179"/>
    <n v="5.6607444148215595"/>
    <n v="27.025530605967397"/>
  </r>
  <r>
    <x v="120"/>
    <x v="0"/>
    <x v="6"/>
    <n v="35739"/>
    <n v="16549"/>
    <n v="27348"/>
    <n v="5024.93"/>
    <n v="1"/>
    <n v="9612"/>
    <n v="5.4424638751186585"/>
    <n v="26.894988667841851"/>
  </r>
  <r>
    <x v="121"/>
    <x v="2"/>
    <x v="6"/>
    <n v="6928"/>
    <n v="35847"/>
    <n v="28782"/>
    <n v="11084.441800000001"/>
    <n v="9"/>
    <n v="465"/>
    <n v="2.5966124879648875"/>
    <n v="6.7118937644341807"/>
  </r>
  <r>
    <x v="121"/>
    <x v="4"/>
    <x v="6"/>
    <n v="33398"/>
    <n v="32081"/>
    <n v="19491"/>
    <n v="193.68"/>
    <n v="2"/>
    <n v="10056"/>
    <n v="100.63506815365551"/>
    <n v="30.109587400443139"/>
  </r>
  <r>
    <x v="121"/>
    <x v="1"/>
    <x v="6"/>
    <n v="24505"/>
    <n v="10886"/>
    <n v="7197"/>
    <n v="7667.0693620000002"/>
    <n v="4"/>
    <n v="6035"/>
    <n v="0.9386898253027699"/>
    <n v="24.627627014894919"/>
  </r>
  <r>
    <x v="121"/>
    <x v="0"/>
    <x v="6"/>
    <n v="26891"/>
    <n v="36628"/>
    <n v="33552"/>
    <n v="5040.4186200000004"/>
    <n v="9"/>
    <n v="3303"/>
    <n v="6.6565899639502559"/>
    <n v="12.282919936038079"/>
  </r>
  <r>
    <x v="121"/>
    <x v="2"/>
    <x v="6"/>
    <n v="12602"/>
    <n v="34288"/>
    <n v="31211"/>
    <n v="11001.307499999999"/>
    <n v="4"/>
    <n v="15886"/>
    <n v="2.8370264170872419"/>
    <n v="126.05935565783209"/>
  </r>
  <r>
    <x v="121"/>
    <x v="3"/>
    <x v="6"/>
    <n v="17827"/>
    <n v="23374"/>
    <n v="34984"/>
    <n v="6270.1442000000006"/>
    <n v="10"/>
    <n v="14078"/>
    <n v="5.5794570083412109"/>
    <n v="78.970101531384969"/>
  </r>
  <r>
    <x v="121"/>
    <x v="0"/>
    <x v="6"/>
    <n v="35341"/>
    <n v="28168"/>
    <n v="36141"/>
    <n v="4571.78"/>
    <n v="10"/>
    <n v="2805"/>
    <n v="7.9052360349798114"/>
    <n v="7.9369570753515752"/>
  </r>
  <r>
    <x v="121"/>
    <x v="3"/>
    <x v="6"/>
    <n v="49174"/>
    <n v="33921"/>
    <n v="29042"/>
    <n v="1042.9708000000001"/>
    <n v="9"/>
    <n v="17870"/>
    <n v="27.845458377166455"/>
    <n v="36.340342457396183"/>
  </r>
  <r>
    <x v="122"/>
    <x v="2"/>
    <x v="6"/>
    <n v="16478"/>
    <n v="16567"/>
    <n v="6799"/>
    <n v="10517.101299999998"/>
    <n v="6"/>
    <n v="16442"/>
    <n v="0.64647090543855468"/>
    <n v="99.781526884330617"/>
  </r>
  <r>
    <x v="122"/>
    <x v="1"/>
    <x v="6"/>
    <n v="37869"/>
    <n v="33167"/>
    <n v="21299"/>
    <n v="7138.1552869999996"/>
    <n v="4"/>
    <n v="2894"/>
    <n v="2.9838241315357363"/>
    <n v="7.642134727613616"/>
  </r>
  <r>
    <x v="122"/>
    <x v="0"/>
    <x v="6"/>
    <n v="46965"/>
    <n v="13846"/>
    <n v="18712"/>
    <n v="5352.33"/>
    <n v="5"/>
    <n v="11934"/>
    <n v="3.496047515754821"/>
    <n v="25.410412008942828"/>
  </r>
  <r>
    <x v="122"/>
    <x v="3"/>
    <x v="6"/>
    <n v="45757"/>
    <n v="19143"/>
    <n v="35271"/>
    <n v="477.40176000000002"/>
    <n v="8"/>
    <n v="4619"/>
    <n v="73.881168766533236"/>
    <n v="10.094630329785605"/>
  </r>
  <r>
    <x v="122"/>
    <x v="3"/>
    <x v="6"/>
    <n v="17589"/>
    <n v="26770"/>
    <n v="28912"/>
    <n v="7839.9332000000004"/>
    <n v="10"/>
    <n v="9776"/>
    <n v="3.6877865234872154"/>
    <n v="55.580192165558017"/>
  </r>
  <r>
    <x v="122"/>
    <x v="2"/>
    <x v="6"/>
    <n v="13054"/>
    <n v="20131"/>
    <n v="9966"/>
    <n v="17045.46"/>
    <n v="6"/>
    <n v="1221"/>
    <n v="0.58467181290501991"/>
    <n v="9.3534548797303518"/>
  </r>
  <r>
    <x v="122"/>
    <x v="3"/>
    <x v="6"/>
    <n v="21763"/>
    <n v="16934"/>
    <n v="33292"/>
    <n v="5069.24"/>
    <n v="3"/>
    <n v="2595"/>
    <n v="6.5674538984147528"/>
    <n v="11.923907549510638"/>
  </r>
  <r>
    <x v="122"/>
    <x v="0"/>
    <x v="6"/>
    <n v="27919"/>
    <n v="28472"/>
    <n v="21429"/>
    <n v="5341.6745000000001"/>
    <n v="9"/>
    <n v="8710"/>
    <n v="4.0116633838321674"/>
    <n v="31.197392456749885"/>
  </r>
  <r>
    <x v="122"/>
    <x v="3"/>
    <x v="6"/>
    <n v="12431"/>
    <n v="35189"/>
    <n v="34022"/>
    <n v="5402.28208"/>
    <n v="10"/>
    <n v="15537"/>
    <n v="6.2977089119344916"/>
    <n v="124.98592229104656"/>
  </r>
  <r>
    <x v="123"/>
    <x v="1"/>
    <x v="6"/>
    <n v="19439"/>
    <n v="22202"/>
    <n v="32115"/>
    <n v="6633.7493899999999"/>
    <n v="4"/>
    <n v="9766"/>
    <n v="4.8411536390584091"/>
    <n v="50.239209835896901"/>
  </r>
  <r>
    <x v="123"/>
    <x v="0"/>
    <x v="6"/>
    <n v="29263"/>
    <n v="13718"/>
    <n v="25864"/>
    <n v="5077.3487290000003"/>
    <n v="2"/>
    <n v="17250"/>
    <n v="5.0939971588467188"/>
    <n v="58.948159792229092"/>
  </r>
  <r>
    <x v="123"/>
    <x v="3"/>
    <x v="6"/>
    <n v="6536"/>
    <n v="5930"/>
    <n v="29153"/>
    <n v="447.66131999999999"/>
    <n v="9"/>
    <n v="12287"/>
    <n v="65.122892458075228"/>
    <n v="187.98959608323133"/>
  </r>
  <r>
    <x v="123"/>
    <x v="0"/>
    <x v="6"/>
    <n v="36960"/>
    <n v="29248"/>
    <n v="26726"/>
    <n v="5087.6499999999996"/>
    <n v="4"/>
    <n v="16129"/>
    <n v="5.2531129303312927"/>
    <n v="43.639069264069263"/>
  </r>
  <r>
    <x v="123"/>
    <x v="3"/>
    <x v="6"/>
    <n v="26640"/>
    <n v="21741"/>
    <n v="20630"/>
    <n v="598.32488000000001"/>
    <n v="4"/>
    <n v="2623"/>
    <n v="34.479595767436578"/>
    <n v="9.8460960960960957"/>
  </r>
  <r>
    <x v="123"/>
    <x v="2"/>
    <x v="6"/>
    <n v="23151"/>
    <n v="25940"/>
    <n v="34922"/>
    <n v="10782.0836"/>
    <n v="5"/>
    <n v="10717"/>
    <n v="3.2388915997646319"/>
    <n v="46.291736858019092"/>
  </r>
  <r>
    <x v="123"/>
    <x v="3"/>
    <x v="6"/>
    <n v="14029"/>
    <n v="25444"/>
    <n v="10289"/>
    <n v="7591.1073299999998"/>
    <n v="6"/>
    <n v="19254"/>
    <n v="1.3554017289859608"/>
    <n v="137.24427970632263"/>
  </r>
  <r>
    <x v="123"/>
    <x v="1"/>
    <x v="6"/>
    <n v="16875"/>
    <n v="39942"/>
    <n v="18139"/>
    <n v="5989.96"/>
    <n v="2"/>
    <n v="10299"/>
    <n v="3.0282339114117622"/>
    <n v="61.031111111111116"/>
  </r>
  <r>
    <x v="123"/>
    <x v="2"/>
    <x v="6"/>
    <n v="37077"/>
    <n v="33764"/>
    <n v="5170"/>
    <n v="10946.026000000002"/>
    <n v="6"/>
    <n v="18784"/>
    <n v="0.47231753332213894"/>
    <n v="50.662135555735368"/>
  </r>
  <r>
    <x v="124"/>
    <x v="0"/>
    <x v="6"/>
    <n v="46593"/>
    <n v="16259"/>
    <n v="16324"/>
    <n v="838.99"/>
    <n v="6"/>
    <n v="9139"/>
    <n v="19.456727732154139"/>
    <n v="19.614534372115983"/>
  </r>
  <r>
    <x v="124"/>
    <x v="2"/>
    <x v="6"/>
    <n v="16120"/>
    <n v="22325"/>
    <n v="28569"/>
    <n v="10297.3588"/>
    <n v="6"/>
    <n v="5554"/>
    <n v="2.7744007521618066"/>
    <n v="34.454094292803973"/>
  </r>
  <r>
    <x v="124"/>
    <x v="0"/>
    <x v="6"/>
    <n v="19703"/>
    <n v="14744"/>
    <n v="34708"/>
    <n v="1091.17"/>
    <n v="9"/>
    <n v="9765"/>
    <n v="31.808059239165299"/>
    <n v="49.560980561335839"/>
  </r>
  <r>
    <x v="124"/>
    <x v="2"/>
    <x v="6"/>
    <n v="11977"/>
    <n v="38055"/>
    <n v="18012"/>
    <n v="10550.627699999999"/>
    <n v="5"/>
    <n v="15447"/>
    <n v="1.7071970040228035"/>
    <n v="128.97219671036154"/>
  </r>
  <r>
    <x v="124"/>
    <x v="3"/>
    <x v="6"/>
    <n v="34324"/>
    <n v="11174"/>
    <n v="8086"/>
    <n v="8592.7875999999997"/>
    <n v="1"/>
    <n v="12906"/>
    <n v="0.94102174712197006"/>
    <n v="37.60051276075049"/>
  </r>
  <r>
    <x v="124"/>
    <x v="3"/>
    <x v="6"/>
    <n v="5373"/>
    <n v="18507"/>
    <n v="34243"/>
    <n v="6946.0178000000005"/>
    <n v="7"/>
    <n v="14723"/>
    <n v="4.9298750717281488"/>
    <n v="274.01823934487248"/>
  </r>
  <r>
    <x v="124"/>
    <x v="2"/>
    <x v="6"/>
    <n v="10897"/>
    <n v="14799"/>
    <n v="12837"/>
    <n v="6981.8489710000003"/>
    <n v="3"/>
    <n v="16399"/>
    <n v="1.8386247043326367"/>
    <n v="150.49096081490319"/>
  </r>
  <r>
    <x v="124"/>
    <x v="0"/>
    <x v="6"/>
    <n v="41328"/>
    <n v="9823"/>
    <n v="19269"/>
    <n v="1161.3900000000001"/>
    <n v="1"/>
    <n v="15766"/>
    <n v="16.591325911192619"/>
    <n v="38.148470770421987"/>
  </r>
  <r>
    <x v="124"/>
    <x v="2"/>
    <x v="6"/>
    <n v="16912"/>
    <n v="29612"/>
    <n v="22711"/>
    <n v="9413.3474999999999"/>
    <n v="1"/>
    <n v="16496"/>
    <n v="2.4126380121418021"/>
    <n v="97.540208136234625"/>
  </r>
  <r>
    <x v="125"/>
    <x v="0"/>
    <x v="6"/>
    <n v="27444"/>
    <n v="27756"/>
    <n v="7506"/>
    <n v="1091.43"/>
    <n v="7"/>
    <n v="17462"/>
    <n v="6.8772161292982599"/>
    <n v="63.627751056697278"/>
  </r>
  <r>
    <x v="125"/>
    <x v="2"/>
    <x v="6"/>
    <n v="22581"/>
    <n v="32177"/>
    <n v="20343"/>
    <n v="9711.8568999999989"/>
    <n v="3"/>
    <n v="2851"/>
    <n v="2.0946560693249099"/>
    <n v="12.625658739648376"/>
  </r>
  <r>
    <x v="125"/>
    <x v="0"/>
    <x v="6"/>
    <n v="16576"/>
    <n v="37275"/>
    <n v="26748"/>
    <n v="1052.5899999999999"/>
    <n v="6"/>
    <n v="1686"/>
    <n v="25.411603758348456"/>
    <n v="10.171332046332045"/>
  </r>
  <r>
    <x v="125"/>
    <x v="3"/>
    <x v="6"/>
    <n v="9668"/>
    <n v="12068"/>
    <n v="22092"/>
    <n v="7417.5543699999998"/>
    <n v="2"/>
    <n v="5132"/>
    <n v="2.9783401506769138"/>
    <n v="53.082333471245349"/>
  </r>
  <r>
    <x v="125"/>
    <x v="0"/>
    <x v="6"/>
    <n v="26376"/>
    <n v="31317"/>
    <n v="36957"/>
    <n v="727.91"/>
    <n v="9"/>
    <n v="16147"/>
    <n v="50.771386572515837"/>
    <n v="61.218531998786773"/>
  </r>
  <r>
    <x v="125"/>
    <x v="2"/>
    <x v="6"/>
    <n v="42547"/>
    <n v="27022"/>
    <n v="8765"/>
    <n v="9452.8649999999998"/>
    <n v="4"/>
    <n v="13089"/>
    <n v="0.92723211428492847"/>
    <n v="30.763626107598657"/>
  </r>
  <r>
    <x v="125"/>
    <x v="0"/>
    <x v="6"/>
    <n v="40311"/>
    <n v="13020"/>
    <n v="23543"/>
    <n v="988.51"/>
    <n v="10"/>
    <n v="13787"/>
    <n v="23.816653346956532"/>
    <n v="34.201582694549877"/>
  </r>
  <r>
    <x v="125"/>
    <x v="0"/>
    <x v="6"/>
    <n v="35898"/>
    <n v="20368"/>
    <n v="12364"/>
    <n v="5247.06"/>
    <n v="3"/>
    <n v="13274"/>
    <n v="2.3563671846710346"/>
    <n v="36.976990361580029"/>
  </r>
  <r>
    <x v="125"/>
    <x v="2"/>
    <x v="6"/>
    <n v="27095"/>
    <n v="36104"/>
    <n v="18278"/>
    <n v="9701.8104999999996"/>
    <n v="2"/>
    <n v="398"/>
    <n v="1.8839782533373539"/>
    <n v="1.4689057021590699"/>
  </r>
  <r>
    <x v="126"/>
    <x v="0"/>
    <x v="6"/>
    <n v="42838"/>
    <n v="24601"/>
    <n v="30931"/>
    <n v="6971.58"/>
    <n v="3"/>
    <n v="919"/>
    <n v="4.436727398954039"/>
    <n v="2.1452915635650589"/>
  </r>
  <r>
    <x v="126"/>
    <x v="3"/>
    <x v="6"/>
    <n v="36561"/>
    <n v="29641"/>
    <n v="5327"/>
    <n v="6631.1167949999999"/>
    <n v="8"/>
    <n v="4293"/>
    <n v="0.80333376182073413"/>
    <n v="11.742020185443506"/>
  </r>
  <r>
    <x v="126"/>
    <x v="3"/>
    <x v="6"/>
    <n v="46607"/>
    <n v="21966"/>
    <n v="23173"/>
    <n v="7034.1089000000011"/>
    <n v="2"/>
    <n v="13156"/>
    <n v="3.294376065175789"/>
    <n v="28.227519471324047"/>
  </r>
  <r>
    <x v="126"/>
    <x v="3"/>
    <x v="6"/>
    <n v="6432"/>
    <n v="16416"/>
    <n v="20936"/>
    <n v="4881.46"/>
    <n v="3"/>
    <n v="8249"/>
    <n v="4.2888807856665832"/>
    <n v="128.24937810945275"/>
  </r>
  <r>
    <x v="126"/>
    <x v="0"/>
    <x v="6"/>
    <n v="26568"/>
    <n v="18469"/>
    <n v="10828"/>
    <n v="6890.21"/>
    <n v="3"/>
    <n v="14414"/>
    <n v="1.5715050774940096"/>
    <n v="54.253236976814215"/>
  </r>
  <r>
    <x v="126"/>
    <x v="2"/>
    <x v="6"/>
    <n v="38626"/>
    <n v="27947"/>
    <n v="24336"/>
    <n v="11312.143400000001"/>
    <n v="4"/>
    <n v="6915"/>
    <n v="2.1513164339836779"/>
    <n v="17.90244912753068"/>
  </r>
  <r>
    <x v="126"/>
    <x v="1"/>
    <x v="6"/>
    <n v="16276"/>
    <n v="15120"/>
    <n v="32861"/>
    <n v="5617.7577609999998"/>
    <n v="3"/>
    <n v="2974"/>
    <n v="5.8494868233959796"/>
    <n v="18.27230277709511"/>
  </r>
  <r>
    <x v="126"/>
    <x v="4"/>
    <x v="6"/>
    <n v="23646"/>
    <n v="21505"/>
    <n v="6828"/>
    <n v="146.49"/>
    <n v="10"/>
    <n v="18927"/>
    <n v="46.610690149498254"/>
    <n v="80.043136259832522"/>
  </r>
  <r>
    <x v="126"/>
    <x v="1"/>
    <x v="6"/>
    <n v="28631"/>
    <n v="33327"/>
    <n v="7897"/>
    <n v="5512.4214959999999"/>
    <n v="1"/>
    <n v="12019"/>
    <n v="1.4325827598144176"/>
    <n v="41.978973839544551"/>
  </r>
  <r>
    <x v="127"/>
    <x v="0"/>
    <x v="6"/>
    <n v="43547"/>
    <n v="29585"/>
    <n v="38090"/>
    <n v="7013.86"/>
    <n v="7"/>
    <n v="17699"/>
    <n v="5.4306758332786798"/>
    <n v="40.643442717064318"/>
  </r>
  <r>
    <x v="127"/>
    <x v="3"/>
    <x v="6"/>
    <n v="12057"/>
    <n v="17270"/>
    <n v="32869"/>
    <n v="7458.1049999999996"/>
    <n v="2"/>
    <n v="3755"/>
    <n v="4.4071516826325192"/>
    <n v="31.143733930496808"/>
  </r>
  <r>
    <x v="127"/>
    <x v="0"/>
    <x v="6"/>
    <n v="17426"/>
    <n v="14898"/>
    <n v="34606"/>
    <n v="5458.93"/>
    <n v="4"/>
    <n v="17924"/>
    <n v="6.3393375624893515"/>
    <n v="102.85779869161024"/>
  </r>
  <r>
    <x v="127"/>
    <x v="1"/>
    <x v="6"/>
    <n v="30610"/>
    <n v="14587"/>
    <n v="20226"/>
    <n v="5051.6904629999999"/>
    <n v="7"/>
    <n v="2185"/>
    <n v="4.0038082594610467"/>
    <n v="7.1381901339431568"/>
  </r>
  <r>
    <x v="127"/>
    <x v="4"/>
    <x v="6"/>
    <n v="33418"/>
    <n v="38531"/>
    <n v="23117"/>
    <n v="5837.64"/>
    <n v="9"/>
    <n v="4796"/>
    <n v="3.9599906811656762"/>
    <n v="14.351547070441079"/>
  </r>
  <r>
    <x v="127"/>
    <x v="0"/>
    <x v="6"/>
    <n v="36574"/>
    <n v="8571"/>
    <n v="6363"/>
    <n v="6598.05"/>
    <n v="10"/>
    <n v="11557"/>
    <n v="0.96437583831586604"/>
    <n v="31.598950073822934"/>
  </r>
  <r>
    <x v="127"/>
    <x v="3"/>
    <x v="6"/>
    <n v="33776"/>
    <n v="37405"/>
    <n v="36706"/>
    <n v="6743.1955099999996"/>
    <n v="3"/>
    <n v="12753"/>
    <n v="5.443413281665328"/>
    <n v="37.757579346281382"/>
  </r>
  <r>
    <x v="127"/>
    <x v="1"/>
    <x v="6"/>
    <n v="12505"/>
    <n v="31168"/>
    <n v="35845"/>
    <n v="8481.8725999999988"/>
    <n v="3"/>
    <n v="12521"/>
    <n v="4.2260714927503162"/>
    <n v="100.1279488204718"/>
  </r>
  <r>
    <x v="127"/>
    <x v="4"/>
    <x v="6"/>
    <n v="23759"/>
    <n v="28813"/>
    <n v="32203"/>
    <n v="6494.21"/>
    <n v="1"/>
    <n v="1858"/>
    <n v="4.9587247717582281"/>
    <n v="7.8201944526284777"/>
  </r>
  <r>
    <x v="128"/>
    <x v="3"/>
    <x v="6"/>
    <n v="22537"/>
    <n v="20724"/>
    <n v="27566"/>
    <n v="7007.3010999999997"/>
    <n v="1"/>
    <n v="7385"/>
    <n v="3.9338968893458852"/>
    <n v="32.768336513289256"/>
  </r>
  <r>
    <x v="128"/>
    <x v="1"/>
    <x v="6"/>
    <n v="38030"/>
    <n v="28989"/>
    <n v="8135"/>
    <n v="9258.3219399999998"/>
    <n v="4"/>
    <n v="18684"/>
    <n v="0.87866894807937523"/>
    <n v="49.129634499079671"/>
  </r>
  <r>
    <x v="128"/>
    <x v="0"/>
    <x v="6"/>
    <n v="8864"/>
    <n v="33675"/>
    <n v="38399"/>
    <n v="5626.98"/>
    <n v="1"/>
    <n v="16734"/>
    <n v="6.8240868103316528"/>
    <n v="188.78610108303249"/>
  </r>
  <r>
    <x v="128"/>
    <x v="1"/>
    <x v="6"/>
    <n v="48073"/>
    <n v="28385"/>
    <n v="38039"/>
    <n v="9595.5893999999989"/>
    <n v="4"/>
    <n v="9705"/>
    <n v="3.9642171433471303"/>
    <n v="20.188047344663325"/>
  </r>
  <r>
    <x v="128"/>
    <x v="1"/>
    <x v="6"/>
    <n v="25550"/>
    <n v="13034"/>
    <n v="9673"/>
    <n v="10127.893899999999"/>
    <n v="4"/>
    <n v="1032"/>
    <n v="0.95508504487788926"/>
    <n v="4.039138943248533"/>
  </r>
  <r>
    <x v="128"/>
    <x v="0"/>
    <x v="6"/>
    <n v="49473"/>
    <n v="5408"/>
    <n v="31532"/>
    <n v="6110.22"/>
    <n v="9"/>
    <n v="17750"/>
    <n v="5.1605343179132666"/>
    <n v="35.878155761728621"/>
  </r>
  <r>
    <x v="128"/>
    <x v="1"/>
    <x v="6"/>
    <n v="9506"/>
    <n v="36837"/>
    <n v="27874"/>
    <n v="9302.4372000000003"/>
    <n v="2"/>
    <n v="18070"/>
    <n v="2.9964190459678672"/>
    <n v="190.09046917736168"/>
  </r>
  <r>
    <x v="128"/>
    <x v="3"/>
    <x v="6"/>
    <n v="15505"/>
    <n v="16565"/>
    <n v="26659"/>
    <n v="7783.5553999999993"/>
    <n v="7"/>
    <n v="13980"/>
    <n v="3.4250414662687443"/>
    <n v="90.164463076426955"/>
  </r>
  <r>
    <x v="128"/>
    <x v="1"/>
    <x v="6"/>
    <n v="49802"/>
    <n v="13023"/>
    <n v="25448"/>
    <n v="9672.9333000000006"/>
    <n v="9"/>
    <n v="17033"/>
    <n v="2.6308462191091504"/>
    <n v="34.201437693265326"/>
  </r>
  <r>
    <x v="129"/>
    <x v="0"/>
    <x v="6"/>
    <n v="43698"/>
    <n v="13482"/>
    <n v="22200"/>
    <n v="4701.16"/>
    <n v="3"/>
    <n v="1465"/>
    <n v="4.7222387666022856"/>
    <n v="3.3525561810609181"/>
  </r>
  <r>
    <x v="129"/>
    <x v="1"/>
    <x v="6"/>
    <n v="25354"/>
    <n v="37853"/>
    <n v="8804"/>
    <n v="11968.245799999999"/>
    <n v="10"/>
    <n v="6454"/>
    <n v="0.73561323414664503"/>
    <n v="25.455549420209827"/>
  </r>
  <r>
    <x v="129"/>
    <x v="1"/>
    <x v="6"/>
    <n v="15308"/>
    <n v="14718"/>
    <n v="25551"/>
    <n v="12095.507240000001"/>
    <n v="8"/>
    <n v="2721"/>
    <n v="2.1124372457487777"/>
    <n v="17.775019597596028"/>
  </r>
  <r>
    <x v="129"/>
    <x v="0"/>
    <x v="6"/>
    <n v="29826"/>
    <n v="32893"/>
    <n v="30575"/>
    <n v="6057.07"/>
    <n v="1"/>
    <n v="1024"/>
    <n v="5.0478201506669071"/>
    <n v="3.4332461610675247"/>
  </r>
  <r>
    <x v="129"/>
    <x v="1"/>
    <x v="6"/>
    <n v="25871"/>
    <n v="39213"/>
    <n v="9546"/>
    <n v="11923.268699999999"/>
    <n v="7"/>
    <n v="17901"/>
    <n v="0.80061938048917747"/>
    <n v="69.193305245255317"/>
  </r>
  <r>
    <x v="129"/>
    <x v="3"/>
    <x v="6"/>
    <n v="7752"/>
    <n v="16257"/>
    <n v="27489"/>
    <n v="8236.9228000000003"/>
    <n v="4"/>
    <n v="13232"/>
    <n v="3.3372899889264471"/>
    <n v="170.69143446852425"/>
  </r>
  <r>
    <x v="129"/>
    <x v="2"/>
    <x v="6"/>
    <n v="7365"/>
    <n v="22025"/>
    <n v="24032"/>
    <n v="17723.88"/>
    <n v="5"/>
    <n v="17051"/>
    <n v="1.3559107825148895"/>
    <n v="231.51391717583164"/>
  </r>
  <r>
    <x v="129"/>
    <x v="3"/>
    <x v="6"/>
    <n v="40160"/>
    <n v="5705"/>
    <n v="5836"/>
    <n v="4739.5999999999995"/>
    <n v="9"/>
    <n v="13036"/>
    <n v="1.2313275381888769"/>
    <n v="32.460159362549803"/>
  </r>
  <r>
    <x v="129"/>
    <x v="3"/>
    <x v="6"/>
    <n v="17548"/>
    <n v="15682"/>
    <n v="27635"/>
    <n v="5452.65"/>
    <n v="1"/>
    <n v="17201"/>
    <n v="5.0681778584724864"/>
    <n v="98.02256667426488"/>
  </r>
  <r>
    <x v="129"/>
    <x v="4"/>
    <x v="6"/>
    <n v="40317"/>
    <n v="30838"/>
    <n v="6195"/>
    <n v="0"/>
    <n v="2"/>
    <n v="2172"/>
    <s v="NA"/>
    <n v="5.3873056030954682"/>
  </r>
  <r>
    <x v="130"/>
    <x v="0"/>
    <x v="6"/>
    <n v="7625"/>
    <n v="25171"/>
    <n v="17185"/>
    <n v="6249.15"/>
    <n v="10"/>
    <n v="10660"/>
    <n v="2.749973996463519"/>
    <n v="139.80327868852459"/>
  </r>
  <r>
    <x v="130"/>
    <x v="2"/>
    <x v="6"/>
    <n v="28487"/>
    <n v="36343"/>
    <n v="19841"/>
    <n v="16589.7238"/>
    <n v="5"/>
    <n v="539"/>
    <n v="1.1959813339387844"/>
    <n v="1.892091129287043"/>
  </r>
  <r>
    <x v="130"/>
    <x v="4"/>
    <x v="6"/>
    <n v="30532"/>
    <n v="7665"/>
    <n v="7543"/>
    <n v="93.91"/>
    <n v="2"/>
    <n v="6082"/>
    <n v="80.321584495793843"/>
    <n v="19.920083846456176"/>
  </r>
  <r>
    <x v="130"/>
    <x v="0"/>
    <x v="6"/>
    <n v="30551"/>
    <n v="30290"/>
    <n v="6095"/>
    <n v="6189.19"/>
    <n v="10"/>
    <n v="18324"/>
    <n v="0.98478153037796556"/>
    <n v="59.978396779156164"/>
  </r>
  <r>
    <x v="130"/>
    <x v="2"/>
    <x v="6"/>
    <n v="20717"/>
    <n v="22603"/>
    <n v="14517"/>
    <n v="16619.083500000001"/>
    <n v="4"/>
    <n v="9332"/>
    <n v="0.87351387337334208"/>
    <n v="45.045132017183953"/>
  </r>
  <r>
    <x v="130"/>
    <x v="3"/>
    <x v="6"/>
    <n v="11867"/>
    <n v="37014"/>
    <n v="29639"/>
    <n v="7920.6975400000001"/>
    <n v="4"/>
    <n v="8630"/>
    <n v="3.7419684125446353"/>
    <n v="72.722676329316599"/>
  </r>
  <r>
    <x v="130"/>
    <x v="4"/>
    <x v="6"/>
    <n v="28549"/>
    <n v="12282"/>
    <n v="37669"/>
    <n v="677.25"/>
    <n v="9"/>
    <n v="1520"/>
    <n v="55.620524178663715"/>
    <n v="5.3241794808925009"/>
  </r>
  <r>
    <x v="130"/>
    <x v="0"/>
    <x v="6"/>
    <n v="9390"/>
    <n v="31436"/>
    <n v="11809"/>
    <n v="5540.04"/>
    <n v="7"/>
    <n v="7323"/>
    <n v="2.131573057234244"/>
    <n v="77.987220447284344"/>
  </r>
  <r>
    <x v="130"/>
    <x v="2"/>
    <x v="6"/>
    <n v="19360"/>
    <n v="5682"/>
    <n v="25415"/>
    <n v="16791.3325"/>
    <n v="3"/>
    <n v="10404"/>
    <n v="1.5135785084358253"/>
    <n v="53.739669421487605"/>
  </r>
  <r>
    <x v="130"/>
    <x v="1"/>
    <x v="6"/>
    <n v="24677"/>
    <n v="5496"/>
    <n v="17003"/>
    <n v="9905.1667699999998"/>
    <n v="7"/>
    <n v="7230"/>
    <n v="1.7165788718971766"/>
    <n v="29.298537099323259"/>
  </r>
  <r>
    <x v="131"/>
    <x v="0"/>
    <x v="6"/>
    <n v="31197"/>
    <n v="24751"/>
    <n v="20269"/>
    <n v="5699.48"/>
    <n v="7"/>
    <n v="16548"/>
    <n v="3.5562893456946951"/>
    <n v="53.043561880950094"/>
  </r>
  <r>
    <x v="131"/>
    <x v="2"/>
    <x v="6"/>
    <n v="35401"/>
    <n v="12136"/>
    <n v="38923"/>
    <n v="14710.1594"/>
    <n v="3"/>
    <n v="16953"/>
    <n v="2.6459944410935479"/>
    <n v="47.888477726617893"/>
  </r>
  <r>
    <x v="131"/>
    <x v="3"/>
    <x v="6"/>
    <n v="36450"/>
    <n v="25597"/>
    <n v="30515"/>
    <n v="8572.2222000000002"/>
    <n v="1"/>
    <n v="3938"/>
    <n v="3.5597537357349416"/>
    <n v="10.803840877914952"/>
  </r>
  <r>
    <x v="131"/>
    <x v="3"/>
    <x v="6"/>
    <n v="11236"/>
    <n v="36196"/>
    <n v="28393"/>
    <n v="7486.6109000000006"/>
    <n v="2"/>
    <n v="15995"/>
    <n v="3.7925037616152855"/>
    <n v="142.35493058027768"/>
  </r>
  <r>
    <x v="131"/>
    <x v="0"/>
    <x v="6"/>
    <n v="39677"/>
    <n v="15336"/>
    <n v="38201"/>
    <n v="5274.9779189999999"/>
    <n v="3"/>
    <n v="17002"/>
    <n v="7.2419260490936663"/>
    <n v="42.851022002671577"/>
  </r>
  <r>
    <x v="131"/>
    <x v="1"/>
    <x v="6"/>
    <n v="21564"/>
    <n v="10371"/>
    <n v="21636"/>
    <n v="9422.4390000000003"/>
    <n v="6"/>
    <n v="19983"/>
    <n v="2.2962207555814369"/>
    <n v="92.668336115748474"/>
  </r>
  <r>
    <x v="131"/>
    <x v="2"/>
    <x v="6"/>
    <n v="45848"/>
    <n v="6231"/>
    <n v="16212"/>
    <n v="14639.143500000002"/>
    <n v="3"/>
    <n v="12266"/>
    <n v="1.1074418390666092"/>
    <n v="26.753620659570753"/>
  </r>
  <r>
    <x v="131"/>
    <x v="1"/>
    <x v="6"/>
    <n v="30445"/>
    <n v="14672"/>
    <n v="31735"/>
    <n v="10443.8091"/>
    <n v="5"/>
    <n v="6408"/>
    <n v="3.03864229000509"/>
    <n v="21.047791098702579"/>
  </r>
  <r>
    <x v="132"/>
    <x v="0"/>
    <x v="6"/>
    <n v="25344"/>
    <n v="28033"/>
    <n v="10122"/>
    <n v="5848.34"/>
    <n v="5"/>
    <n v="17032"/>
    <n v="1.7307475283584743"/>
    <n v="67.203282828282823"/>
  </r>
  <r>
    <x v="132"/>
    <x v="2"/>
    <x v="6"/>
    <n v="11445"/>
    <n v="36452"/>
    <n v="35877"/>
    <n v="14563.107"/>
    <n v="7"/>
    <n v="12789"/>
    <n v="2.4635539655102443"/>
    <n v="111.74311926605505"/>
  </r>
  <r>
    <x v="132"/>
    <x v="3"/>
    <x v="6"/>
    <n v="21993"/>
    <n v="9424"/>
    <n v="8759"/>
    <n v="7322.5208999999995"/>
    <n v="6"/>
    <n v="12654"/>
    <n v="1.1961727552051098"/>
    <n v="57.536488882826355"/>
  </r>
  <r>
    <x v="132"/>
    <x v="1"/>
    <x v="6"/>
    <n v="44360"/>
    <n v="35425"/>
    <n v="33145"/>
    <n v="9771.3462"/>
    <n v="1"/>
    <n v="17549"/>
    <n v="3.3920607582197837"/>
    <n v="39.56041478809739"/>
  </r>
  <r>
    <x v="132"/>
    <x v="0"/>
    <x v="6"/>
    <n v="19991"/>
    <n v="13249"/>
    <n v="25312"/>
    <n v="7256.417074"/>
    <n v="6"/>
    <n v="13338"/>
    <n v="3.4882228711320624"/>
    <n v="66.720024010804863"/>
  </r>
  <r>
    <x v="132"/>
    <x v="2"/>
    <x v="6"/>
    <n v="33102"/>
    <n v="26859"/>
    <n v="18699"/>
    <n v="11882.1343"/>
    <n v="6"/>
    <n v="7748"/>
    <n v="1.5737071748128617"/>
    <n v="23.406440698447224"/>
  </r>
  <r>
    <x v="132"/>
    <x v="1"/>
    <x v="6"/>
    <n v="46401"/>
    <n v="20072"/>
    <n v="9697"/>
    <n v="9785.1412999999993"/>
    <n v="3"/>
    <n v="9046"/>
    <n v="0.9909923324254909"/>
    <n v="19.495269498502189"/>
  </r>
  <r>
    <x v="132"/>
    <x v="0"/>
    <x v="6"/>
    <n v="22382"/>
    <n v="15432"/>
    <n v="36456"/>
    <n v="4568.4799999999996"/>
    <n v="4"/>
    <n v="17080"/>
    <n v="7.9798970335866644"/>
    <n v="76.31132159771245"/>
  </r>
  <r>
    <x v="132"/>
    <x v="2"/>
    <x v="6"/>
    <n v="11069"/>
    <n v="10861"/>
    <n v="15719"/>
    <n v="13750.721000000001"/>
    <n v="4"/>
    <n v="13334"/>
    <n v="1.143140057892237"/>
    <n v="120.46255307615866"/>
  </r>
  <r>
    <x v="133"/>
    <x v="3"/>
    <x v="6"/>
    <n v="18222"/>
    <n v="25896"/>
    <n v="32653"/>
    <n v="8086.3135999999995"/>
    <n v="8"/>
    <n v="9067"/>
    <n v="4.0380575890601129"/>
    <n v="49.758533640654157"/>
  </r>
  <r>
    <x v="133"/>
    <x v="2"/>
    <x v="6"/>
    <n v="11008"/>
    <n v="14446"/>
    <n v="15776"/>
    <n v="16886.16"/>
    <n v="2"/>
    <n v="13125"/>
    <n v="0.93425621929438074"/>
    <n v="119.23146802325581"/>
  </r>
  <r>
    <x v="133"/>
    <x v="3"/>
    <x v="6"/>
    <n v="22587"/>
    <n v="27294"/>
    <n v="13126"/>
    <n v="4788.8"/>
    <n v="7"/>
    <n v="12285"/>
    <n v="2.740978950885399"/>
    <n v="54.389693186346136"/>
  </r>
  <r>
    <x v="133"/>
    <x v="1"/>
    <x v="6"/>
    <n v="45788"/>
    <n v="21459"/>
    <n v="27964"/>
    <n v="10000.361000000001"/>
    <n v="9"/>
    <n v="10827"/>
    <n v="2.7962990536041645"/>
    <n v="23.645933432340353"/>
  </r>
  <r>
    <x v="133"/>
    <x v="0"/>
    <x v="6"/>
    <n v="25888"/>
    <n v="5026"/>
    <n v="13992"/>
    <n v="7943.5129079999997"/>
    <n v="3"/>
    <n v="1504"/>
    <n v="1.7614373089151152"/>
    <n v="5.8096415327564896"/>
  </r>
  <r>
    <x v="133"/>
    <x v="1"/>
    <x v="6"/>
    <n v="19120"/>
    <n v="15817"/>
    <n v="29019"/>
    <n v="8423.4675000000007"/>
    <n v="1"/>
    <n v="2397"/>
    <n v="3.4450183371634067"/>
    <n v="12.536610878661088"/>
  </r>
  <r>
    <x v="133"/>
    <x v="0"/>
    <x v="6"/>
    <n v="46796"/>
    <n v="30713"/>
    <n v="14523"/>
    <n v="7796.6048419999997"/>
    <n v="10"/>
    <n v="7256"/>
    <n v="1.8627338815179111"/>
    <n v="15.505598769125568"/>
  </r>
  <r>
    <x v="133"/>
    <x v="2"/>
    <x v="6"/>
    <n v="30116"/>
    <n v="32372"/>
    <n v="11643"/>
    <n v="9177.7067999999999"/>
    <n v="5"/>
    <n v="4306"/>
    <n v="1.2686175592360391"/>
    <n v="14.298047549475362"/>
  </r>
  <r>
    <x v="133"/>
    <x v="1"/>
    <x v="6"/>
    <n v="9784"/>
    <n v="19667"/>
    <n v="26116"/>
    <n v="8962.0779000000002"/>
    <n v="2"/>
    <n v="9353"/>
    <n v="2.91405634847249"/>
    <n v="95.594848732624698"/>
  </r>
  <r>
    <x v="134"/>
    <x v="4"/>
    <x v="6"/>
    <n v="19374"/>
    <n v="17078"/>
    <n v="36153"/>
    <n v="6648.26"/>
    <n v="5"/>
    <n v="3567"/>
    <n v="5.4379642192092366"/>
    <n v="18.411272839888511"/>
  </r>
  <r>
    <x v="134"/>
    <x v="2"/>
    <x v="6"/>
    <n v="41164"/>
    <n v="34593"/>
    <n v="7974"/>
    <n v="11452.7066"/>
    <n v="4"/>
    <n v="11883"/>
    <n v="0.69625463032467805"/>
    <n v="28.86745700126324"/>
  </r>
  <r>
    <x v="134"/>
    <x v="0"/>
    <x v="6"/>
    <n v="42259"/>
    <n v="36207"/>
    <n v="17576"/>
    <n v="8400.6769000000004"/>
    <n v="7"/>
    <n v="17564"/>
    <n v="2.0922123549353504"/>
    <n v="41.562744030857331"/>
  </r>
  <r>
    <x v="134"/>
    <x v="1"/>
    <x v="6"/>
    <n v="34905"/>
    <n v="34108"/>
    <n v="19518"/>
    <n v="7229.5063000000009"/>
    <n v="8"/>
    <n v="19065"/>
    <n v="2.6997694157898442"/>
    <n v="54.619681993983669"/>
  </r>
  <r>
    <x v="134"/>
    <x v="1"/>
    <x v="6"/>
    <n v="21770"/>
    <n v="10457"/>
    <n v="11342"/>
    <n v="7269.4982"/>
    <n v="3"/>
    <n v="3155"/>
    <n v="1.5602177327728068"/>
    <n v="14.492420762517225"/>
  </r>
  <r>
    <x v="134"/>
    <x v="0"/>
    <x v="6"/>
    <n v="34459"/>
    <n v="34106"/>
    <n v="17095"/>
    <n v="11185.5329"/>
    <n v="3"/>
    <n v="15821"/>
    <n v="1.5283134163415675"/>
    <n v="45.912533735743928"/>
  </r>
  <r>
    <x v="134"/>
    <x v="2"/>
    <x v="6"/>
    <n v="30087"/>
    <n v="13083"/>
    <n v="20469"/>
    <n v="11587.3042"/>
    <n v="6"/>
    <n v="10106"/>
    <n v="1.7665023414160472"/>
    <n v="33.589257818991591"/>
  </r>
  <r>
    <x v="134"/>
    <x v="4"/>
    <x v="6"/>
    <n v="19529"/>
    <n v="37253"/>
    <n v="26768"/>
    <n v="6661.31"/>
    <n v="5"/>
    <n v="3081"/>
    <n v="4.0184288075468633"/>
    <n v="15.776537457115058"/>
  </r>
  <r>
    <x v="134"/>
    <x v="3"/>
    <x v="6"/>
    <n v="42312"/>
    <n v="34700"/>
    <n v="36907"/>
    <n v="7264.2348299999994"/>
    <n v="2"/>
    <n v="14132"/>
    <n v="5.0806452246808771"/>
    <n v="33.399508413688785"/>
  </r>
  <r>
    <x v="135"/>
    <x v="0"/>
    <x v="6"/>
    <n v="16656"/>
    <n v="22803"/>
    <n v="20964"/>
    <n v="12324.4341"/>
    <n v="10"/>
    <n v="6392"/>
    <n v="1.7010111644801604"/>
    <n v="38.376560999039384"/>
  </r>
  <r>
    <x v="135"/>
    <x v="1"/>
    <x v="6"/>
    <n v="43339"/>
    <n v="8592"/>
    <n v="34942"/>
    <n v="5708.3536999999997"/>
    <n v="7"/>
    <n v="15734"/>
    <n v="6.1212044376297152"/>
    <n v="36.304483259881401"/>
  </r>
  <r>
    <x v="135"/>
    <x v="0"/>
    <x v="6"/>
    <n v="40808"/>
    <n v="20020"/>
    <n v="35564"/>
    <n v="13633.079099999999"/>
    <n v="7"/>
    <n v="14723"/>
    <n v="2.6086550029626103"/>
    <n v="36.078710056851598"/>
  </r>
  <r>
    <x v="135"/>
    <x v="0"/>
    <x v="6"/>
    <n v="29186"/>
    <n v="5203"/>
    <n v="13594"/>
    <n v="13945.573399999999"/>
    <n v="6"/>
    <n v="7277"/>
    <n v="0.97478960599784303"/>
    <n v="24.933187144521344"/>
  </r>
  <r>
    <x v="135"/>
    <x v="2"/>
    <x v="6"/>
    <n v="21199"/>
    <n v="24119"/>
    <n v="15545"/>
    <n v="12299.1873"/>
    <n v="10"/>
    <n v="13205"/>
    <n v="1.2639046483990044"/>
    <n v="62.290674088400401"/>
  </r>
  <r>
    <x v="135"/>
    <x v="1"/>
    <x v="6"/>
    <n v="24155"/>
    <n v="32632"/>
    <n v="6869"/>
    <n v="5581.3517999999995"/>
    <n v="1"/>
    <n v="1621"/>
    <n v="1.2307054359124971"/>
    <n v="6.710825915959429"/>
  </r>
  <r>
    <x v="135"/>
    <x v="3"/>
    <x v="6"/>
    <n v="32315"/>
    <n v="14429"/>
    <n v="29838"/>
    <n v="6761.2755299999999"/>
    <n v="2"/>
    <n v="4370"/>
    <n v="4.4130726321694507"/>
    <n v="13.523131672597867"/>
  </r>
  <r>
    <x v="135"/>
    <x v="2"/>
    <x v="6"/>
    <n v="28776"/>
    <n v="7560"/>
    <n v="14949"/>
    <n v="13187.6366"/>
    <n v="4"/>
    <n v="9062"/>
    <n v="1.1335617179502808"/>
    <n v="31.491520711704197"/>
  </r>
  <r>
    <x v="135"/>
    <x v="1"/>
    <x v="6"/>
    <n v="15075"/>
    <n v="29516"/>
    <n v="24494"/>
    <n v="5861.2925999999998"/>
    <n v="1"/>
    <n v="4222"/>
    <n v="4.1789416894150619"/>
    <n v="28.006633499170814"/>
  </r>
  <r>
    <x v="135"/>
    <x v="0"/>
    <x v="6"/>
    <n v="13658"/>
    <n v="34811"/>
    <n v="33675"/>
    <n v="12717.845499999999"/>
    <n v="9"/>
    <n v="17398"/>
    <n v="2.6478541510824298"/>
    <n v="127.38321862644604"/>
  </r>
  <r>
    <x v="136"/>
    <x v="0"/>
    <x v="6"/>
    <n v="49795"/>
    <n v="9721"/>
    <n v="38167"/>
    <n v="14534.6283"/>
    <n v="1"/>
    <n v="15732"/>
    <n v="2.6259357454638175"/>
    <n v="31.593533487297918"/>
  </r>
  <r>
    <x v="136"/>
    <x v="2"/>
    <x v="6"/>
    <n v="23981"/>
    <n v="34722"/>
    <n v="39341"/>
    <n v="11164.722100000001"/>
    <n v="9"/>
    <n v="14006"/>
    <n v="3.5236882429881526"/>
    <n v="58.404570284808813"/>
  </r>
  <r>
    <x v="136"/>
    <x v="1"/>
    <x v="6"/>
    <n v="41834"/>
    <n v="6990"/>
    <n v="10009"/>
    <n v="5160.1842999999999"/>
    <n v="10"/>
    <n v="18154"/>
    <n v="1.939659403250384"/>
    <n v="43.39532437730076"/>
  </r>
  <r>
    <x v="136"/>
    <x v="3"/>
    <x v="6"/>
    <n v="47809"/>
    <n v="34928"/>
    <n v="37388"/>
    <n v="6960.0195999999996"/>
    <n v="8"/>
    <n v="3958"/>
    <n v="5.3718239529095584"/>
    <n v="8.2787759626848505"/>
  </r>
  <r>
    <x v="136"/>
    <x v="3"/>
    <x v="6"/>
    <n v="6696"/>
    <n v="17262"/>
    <n v="35272"/>
    <n v="7324.9746999999998"/>
    <n v="5"/>
    <n v="17655"/>
    <n v="4.8153067340969793"/>
    <n v="263.66487455197131"/>
  </r>
  <r>
    <x v="136"/>
    <x v="3"/>
    <x v="6"/>
    <n v="10469"/>
    <n v="27697"/>
    <n v="23416"/>
    <n v="4961"/>
    <n v="7"/>
    <n v="18801"/>
    <n v="4.7200161257810924"/>
    <n v="179.58735313783552"/>
  </r>
  <r>
    <x v="136"/>
    <x v="0"/>
    <x v="6"/>
    <n v="48830"/>
    <n v="18729"/>
    <n v="17796"/>
    <n v="7814.0688"/>
    <n v="2"/>
    <n v="16236"/>
    <n v="2.2774306773444328"/>
    <n v="33.250051198034001"/>
  </r>
  <r>
    <x v="136"/>
    <x v="0"/>
    <x v="6"/>
    <n v="42786"/>
    <n v="22245"/>
    <n v="33142"/>
    <n v="6824.2105000000001"/>
    <n v="6"/>
    <n v="15143"/>
    <n v="4.8565324882636602"/>
    <n v="35.392418080680599"/>
  </r>
  <r>
    <x v="136"/>
    <x v="3"/>
    <x v="6"/>
    <n v="19225"/>
    <n v="33475"/>
    <n v="31412"/>
    <n v="5824.83"/>
    <n v="5"/>
    <n v="11702"/>
    <n v="5.3927754114712361"/>
    <n v="60.86866059817946"/>
  </r>
  <r>
    <x v="137"/>
    <x v="1"/>
    <x v="6"/>
    <n v="8526"/>
    <n v="29146"/>
    <n v="11940"/>
    <n v="4800.2019"/>
    <n v="9"/>
    <n v="17941"/>
    <n v="2.4873953739320838"/>
    <n v="210.42692939244665"/>
  </r>
  <r>
    <x v="137"/>
    <x v="0"/>
    <x v="6"/>
    <n v="11244"/>
    <n v="30388"/>
    <n v="23446"/>
    <n v="15104.701500000001"/>
    <n v="6"/>
    <n v="12823"/>
    <n v="1.5522319325542446"/>
    <n v="114.04304517965136"/>
  </r>
  <r>
    <x v="137"/>
    <x v="1"/>
    <x v="6"/>
    <n v="8439"/>
    <n v="24793"/>
    <n v="8199"/>
    <n v="4831.6509999999998"/>
    <n v="2"/>
    <n v="11872"/>
    <n v="1.6969354781626405"/>
    <n v="140.68017537622941"/>
  </r>
  <r>
    <x v="137"/>
    <x v="3"/>
    <x v="6"/>
    <n v="26361"/>
    <n v="38617"/>
    <n v="10694"/>
    <n v="799.12595999999996"/>
    <n v="4"/>
    <n v="8629"/>
    <n v="13.382120635900755"/>
    <n v="32.733963051477559"/>
  </r>
  <r>
    <x v="137"/>
    <x v="2"/>
    <x v="6"/>
    <n v="34092"/>
    <n v="23565"/>
    <n v="6364"/>
    <n v="11704.359999999999"/>
    <n v="4"/>
    <n v="6156"/>
    <n v="0.54372900355081355"/>
    <n v="18.057022175290392"/>
  </r>
  <r>
    <x v="137"/>
    <x v="1"/>
    <x v="6"/>
    <n v="21917"/>
    <n v="26710"/>
    <n v="15611"/>
    <n v="4238.0385999999999"/>
    <n v="9"/>
    <n v="18685"/>
    <n v="3.6835436090648161"/>
    <n v="85.253456221198149"/>
  </r>
  <r>
    <x v="137"/>
    <x v="3"/>
    <x v="6"/>
    <n v="23180"/>
    <n v="24839"/>
    <n v="27570"/>
    <n v="7449.1208999999999"/>
    <n v="10"/>
    <n v="18024"/>
    <n v="3.7011078716684542"/>
    <n v="77.756686798964623"/>
  </r>
  <r>
    <x v="137"/>
    <x v="0"/>
    <x v="6"/>
    <n v="18710"/>
    <n v="33930"/>
    <n v="27991"/>
    <n v="11181.135455000001"/>
    <n v="10"/>
    <n v="7969"/>
    <n v="2.5034130131643231"/>
    <n v="42.592196686264025"/>
  </r>
  <r>
    <x v="137"/>
    <x v="3"/>
    <x v="6"/>
    <n v="42439"/>
    <n v="36958"/>
    <n v="7858"/>
    <n v="954.36670000000004"/>
    <n v="1"/>
    <n v="11611"/>
    <n v="8.2337323798074671"/>
    <n v="27.359268597280799"/>
  </r>
  <r>
    <x v="137"/>
    <x v="0"/>
    <x v="6"/>
    <n v="7592"/>
    <n v="34055"/>
    <n v="39291"/>
    <n v="12047.63"/>
    <n v="9"/>
    <n v="3501"/>
    <n v="3.2613053355722248"/>
    <n v="46.114330874604846"/>
  </r>
  <r>
    <x v="138"/>
    <x v="2"/>
    <x v="6"/>
    <n v="29828"/>
    <n v="28856"/>
    <n v="36939"/>
    <n v="11419.388999999999"/>
    <n v="10"/>
    <n v="40"/>
    <n v="3.2347615095693825"/>
    <n v="0.13410218586562961"/>
  </r>
  <r>
    <x v="138"/>
    <x v="1"/>
    <x v="6"/>
    <n v="31106"/>
    <n v="20450"/>
    <n v="15110"/>
    <n v="4569.3901999999998"/>
    <n v="6"/>
    <n v="4022"/>
    <n v="3.3067869756450214"/>
    <n v="12.929981354079597"/>
  </r>
  <r>
    <x v="138"/>
    <x v="0"/>
    <x v="6"/>
    <n v="6694"/>
    <n v="12877"/>
    <n v="15111"/>
    <n v="15198.916499999999"/>
    <n v="3"/>
    <n v="15710"/>
    <n v="0.99421560740859394"/>
    <n v="234.68778010158351"/>
  </r>
  <r>
    <x v="138"/>
    <x v="0"/>
    <x v="6"/>
    <n v="18983"/>
    <n v="19882"/>
    <n v="30295"/>
    <n v="2449.3207939999998"/>
    <n v="7"/>
    <n v="14774"/>
    <n v="12.368735069008688"/>
    <n v="77.827529895169363"/>
  </r>
  <r>
    <x v="138"/>
    <x v="3"/>
    <x v="6"/>
    <n v="49526"/>
    <n v="34906"/>
    <n v="16788"/>
    <n v="571.11956999999995"/>
    <n v="3"/>
    <n v="8145"/>
    <n v="29.394895363154866"/>
    <n v="16.44590720025845"/>
  </r>
  <r>
    <x v="138"/>
    <x v="2"/>
    <x v="6"/>
    <n v="37613"/>
    <n v="39628"/>
    <n v="5184"/>
    <n v="11756.850900000001"/>
    <n v="5"/>
    <n v="18916"/>
    <n v="0.44093440021426139"/>
    <n v="50.29112275011299"/>
  </r>
  <r>
    <x v="138"/>
    <x v="0"/>
    <x v="6"/>
    <n v="16073"/>
    <n v="35596"/>
    <n v="32781"/>
    <n v="9669.7900000000009"/>
    <n v="4"/>
    <n v="223"/>
    <n v="3.3900425965817247"/>
    <n v="1.3874198967212095"/>
  </r>
  <r>
    <x v="138"/>
    <x v="3"/>
    <x v="6"/>
    <n v="33947"/>
    <n v="27232"/>
    <n v="19579"/>
    <n v="7203.0473000000002"/>
    <n v="10"/>
    <n v="19205"/>
    <n v="2.7181551341471821"/>
    <n v="56.573482192830006"/>
  </r>
  <r>
    <x v="138"/>
    <x v="3"/>
    <x v="6"/>
    <n v="14819"/>
    <n v="12257"/>
    <n v="33401"/>
    <n v="7621.8510999999999"/>
    <n v="6"/>
    <n v="16071"/>
    <n v="4.382268764080159"/>
    <n v="108.44861326675215"/>
  </r>
  <r>
    <x v="138"/>
    <x v="1"/>
    <x v="6"/>
    <n v="28920"/>
    <n v="18892"/>
    <n v="9901"/>
    <n v="5063.1994999999997"/>
    <n v="6"/>
    <n v="8728"/>
    <n v="1.9554828917959881"/>
    <n v="30.179806362378976"/>
  </r>
  <r>
    <x v="139"/>
    <x v="0"/>
    <x v="6"/>
    <n v="25247"/>
    <n v="14882"/>
    <n v="23220"/>
    <n v="12664.848"/>
    <n v="5"/>
    <n v="565"/>
    <n v="1.8334211354135479"/>
    <n v="2.2378896502554761"/>
  </r>
  <r>
    <x v="139"/>
    <x v="3"/>
    <x v="6"/>
    <n v="20152"/>
    <n v="13931"/>
    <n v="13601"/>
    <n v="517.05065999999999"/>
    <n v="4"/>
    <n v="19602"/>
    <n v="26.304965938927531"/>
    <n v="97.270742358078593"/>
  </r>
  <r>
    <x v="139"/>
    <x v="1"/>
    <x v="6"/>
    <n v="43389"/>
    <n v="22302"/>
    <n v="7803"/>
    <n v="4778.4439000000002"/>
    <n v="2"/>
    <n v="18304"/>
    <n v="1.632958377935545"/>
    <n v="42.185807462720966"/>
  </r>
  <r>
    <x v="139"/>
    <x v="2"/>
    <x v="6"/>
    <n v="31183"/>
    <n v="14337"/>
    <n v="32198"/>
    <n v="12438.915700000001"/>
    <n v="8"/>
    <n v="2280"/>
    <n v="2.5884892844799965"/>
    <n v="7.3116762338453638"/>
  </r>
  <r>
    <x v="139"/>
    <x v="3"/>
    <x v="6"/>
    <n v="6758"/>
    <n v="35389"/>
    <n v="31908"/>
    <n v="664.46889999999996"/>
    <n v="9"/>
    <n v="15216"/>
    <n v="48.020306142243832"/>
    <n v="225.15537141166027"/>
  </r>
  <r>
    <x v="139"/>
    <x v="2"/>
    <x v="6"/>
    <n v="10854"/>
    <n v="26437"/>
    <n v="9132"/>
    <n v="11564.684300000001"/>
    <n v="3"/>
    <n v="5409"/>
    <n v="0.78964542075740007"/>
    <n v="49.834162520729684"/>
  </r>
  <r>
    <x v="139"/>
    <x v="1"/>
    <x v="6"/>
    <n v="40741"/>
    <n v="21455"/>
    <n v="17720"/>
    <n v="4003.7669999999998"/>
    <n v="4"/>
    <n v="9124"/>
    <n v="4.4258319727396724"/>
    <n v="22.395130212807736"/>
  </r>
  <r>
    <x v="139"/>
    <x v="0"/>
    <x v="6"/>
    <n v="37024"/>
    <n v="17865"/>
    <n v="12406"/>
    <n v="8439.2800000000007"/>
    <n v="5"/>
    <n v="13799"/>
    <n v="1.4700306187257679"/>
    <n v="37.270419187554019"/>
  </r>
  <r>
    <x v="139"/>
    <x v="2"/>
    <x v="6"/>
    <n v="17777"/>
    <n v="17054"/>
    <n v="35889"/>
    <n v="8363.3074729999989"/>
    <n v="6"/>
    <n v="5609"/>
    <n v="4.2912448353553438"/>
    <n v="31.552005400236261"/>
  </r>
  <r>
    <x v="140"/>
    <x v="1"/>
    <x v="6"/>
    <n v="24773"/>
    <n v="32085"/>
    <n v="13116"/>
    <n v="3716.8774300000005"/>
    <n v="4"/>
    <n v="18258"/>
    <n v="3.5287685017904931"/>
    <n v="73.701206959189435"/>
  </r>
  <r>
    <x v="140"/>
    <x v="3"/>
    <x v="6"/>
    <n v="43351"/>
    <n v="5626"/>
    <n v="20144"/>
    <n v="6827.1202599999997"/>
    <n v="5"/>
    <n v="16077"/>
    <n v="2.9505852003257376"/>
    <n v="37.085649696662131"/>
  </r>
  <r>
    <x v="140"/>
    <x v="1"/>
    <x v="6"/>
    <n v="43764"/>
    <n v="12353"/>
    <n v="38499"/>
    <n v="7754.5579999999991"/>
    <n v="5"/>
    <n v="469"/>
    <n v="4.9646930231226598"/>
    <n v="1.0716570697376839"/>
  </r>
  <r>
    <x v="140"/>
    <x v="2"/>
    <x v="6"/>
    <n v="5749"/>
    <n v="36188"/>
    <n v="29572"/>
    <n v="11873.836299999999"/>
    <n v="1"/>
    <n v="18253"/>
    <n v="2.4905177444630935"/>
    <n v="317.49869542529137"/>
  </r>
  <r>
    <x v="140"/>
    <x v="4"/>
    <x v="6"/>
    <n v="43612"/>
    <n v="35914"/>
    <n v="25165"/>
    <n v="5883.37"/>
    <n v="1"/>
    <n v="15200"/>
    <n v="4.2773104530226727"/>
    <n v="34.852792809318537"/>
  </r>
  <r>
    <x v="140"/>
    <x v="0"/>
    <x v="6"/>
    <n v="18373"/>
    <n v="27178"/>
    <n v="33321"/>
    <n v="5803.57"/>
    <n v="5"/>
    <n v="12053"/>
    <n v="5.7414660286685608"/>
    <n v="65.601698144015671"/>
  </r>
  <r>
    <x v="140"/>
    <x v="3"/>
    <x v="6"/>
    <n v="45935"/>
    <n v="25781"/>
    <n v="31134"/>
    <n v="727.90070000000003"/>
    <n v="9"/>
    <n v="13821"/>
    <n v="42.772317707621383"/>
    <n v="30.088168063568084"/>
  </r>
  <r>
    <x v="140"/>
    <x v="0"/>
    <x v="6"/>
    <n v="9714"/>
    <n v="14930"/>
    <n v="8264"/>
    <n v="5972.78"/>
    <n v="1"/>
    <n v="11402"/>
    <n v="1.3836103121159662"/>
    <n v="117.37698167593165"/>
  </r>
  <r>
    <x v="140"/>
    <x v="0"/>
    <x v="6"/>
    <n v="48473"/>
    <n v="14250"/>
    <n v="37067"/>
    <n v="7775.4268329999995"/>
    <n v="9"/>
    <n v="11836"/>
    <n v="4.7671980967890359"/>
    <n v="24.417717079611332"/>
  </r>
  <r>
    <x v="141"/>
    <x v="0"/>
    <x v="6"/>
    <n v="47070"/>
    <n v="18872"/>
    <n v="31694"/>
    <n v="5898.98"/>
    <n v="7"/>
    <n v="4731"/>
    <n v="5.3727932625640369"/>
    <n v="10.050987890376035"/>
  </r>
  <r>
    <x v="141"/>
    <x v="2"/>
    <x v="6"/>
    <n v="33799"/>
    <n v="18642"/>
    <n v="31593"/>
    <n v="8592.9396629999992"/>
    <n v="4"/>
    <n v="19873"/>
    <n v="3.6766230462474971"/>
    <n v="58.797597562058044"/>
  </r>
  <r>
    <x v="141"/>
    <x v="0"/>
    <x v="6"/>
    <n v="20160"/>
    <n v="34783"/>
    <n v="22063"/>
    <n v="7497.03"/>
    <n v="6"/>
    <n v="12307"/>
    <n v="2.9428987212269395"/>
    <n v="61.046626984126981"/>
  </r>
  <r>
    <x v="141"/>
    <x v="2"/>
    <x v="6"/>
    <n v="29256"/>
    <n v="11835"/>
    <n v="35426"/>
    <n v="8771.4253900000003"/>
    <n v="2"/>
    <n v="5087"/>
    <n v="4.0387962531594876"/>
    <n v="17.387886245556466"/>
  </r>
  <r>
    <x v="141"/>
    <x v="3"/>
    <x v="6"/>
    <n v="26507"/>
    <n v="35311"/>
    <n v="15728"/>
    <n v="7303.0043699999997"/>
    <n v="9"/>
    <n v="19945"/>
    <n v="2.1536342035627181"/>
    <n v="75.244275097144154"/>
  </r>
  <r>
    <x v="141"/>
    <x v="3"/>
    <x v="6"/>
    <n v="41894"/>
    <n v="13544"/>
    <n v="35387"/>
    <n v="7760.5772999999999"/>
    <n v="3"/>
    <n v="17186"/>
    <n v="4.5598411860416626"/>
    <n v="41.022580799159783"/>
  </r>
  <r>
    <x v="141"/>
    <x v="3"/>
    <x v="6"/>
    <n v="45269"/>
    <n v="12578"/>
    <n v="5941"/>
    <n v="5060.46"/>
    <n v="8"/>
    <n v="7866"/>
    <n v="1.1740039443054584"/>
    <n v="17.376129360047717"/>
  </r>
  <r>
    <x v="141"/>
    <x v="4"/>
    <x v="6"/>
    <n v="9160"/>
    <n v="7486"/>
    <n v="39997"/>
    <n v="0"/>
    <n v="5"/>
    <n v="11123"/>
    <s v="NA"/>
    <n v="121.43013100436681"/>
  </r>
  <r>
    <x v="142"/>
    <x v="4"/>
    <x v="6"/>
    <n v="12922"/>
    <n v="20681"/>
    <n v="20443"/>
    <n v="6840.99"/>
    <n v="9"/>
    <n v="16366"/>
    <n v="2.9883101714810283"/>
    <n v="126.6522210184182"/>
  </r>
  <r>
    <x v="142"/>
    <x v="4"/>
    <x v="6"/>
    <n v="26582"/>
    <n v="16468"/>
    <n v="6402"/>
    <n v="0"/>
    <n v="3"/>
    <n v="4215"/>
    <s v="NA"/>
    <n v="15.856594688134829"/>
  </r>
  <r>
    <x v="142"/>
    <x v="0"/>
    <x v="6"/>
    <n v="35340"/>
    <n v="9974"/>
    <n v="26298"/>
    <n v="8259.9225070000011"/>
    <n v="5"/>
    <n v="1470"/>
    <n v="3.1838071092935007"/>
    <n v="4.1595925297113752"/>
  </r>
  <r>
    <x v="142"/>
    <x v="4"/>
    <x v="6"/>
    <n v="19563"/>
    <n v="5075"/>
    <n v="21712"/>
    <n v="7360.71"/>
    <n v="6"/>
    <n v="7769"/>
    <n v="2.9497154486455792"/>
    <n v="39.71272299749527"/>
  </r>
  <r>
    <x v="142"/>
    <x v="1"/>
    <x v="6"/>
    <n v="45406"/>
    <n v="27258"/>
    <n v="22073"/>
    <n v="3597.87"/>
    <n v="1"/>
    <n v="12949"/>
    <n v="6.1350187749974294"/>
    <n v="28.518257499008943"/>
  </r>
  <r>
    <x v="142"/>
    <x v="4"/>
    <x v="6"/>
    <n v="44241"/>
    <n v="30907"/>
    <n v="10866"/>
    <n v="0"/>
    <n v="5"/>
    <n v="17773"/>
    <s v="NA"/>
    <n v="40.173142560068712"/>
  </r>
  <r>
    <x v="142"/>
    <x v="4"/>
    <x v="6"/>
    <n v="19991"/>
    <n v="19918"/>
    <n v="34648"/>
    <n v="6263.95"/>
    <n v="10"/>
    <n v="11876"/>
    <n v="5.5313340623727845"/>
    <n v="59.406733029863432"/>
  </r>
  <r>
    <x v="142"/>
    <x v="0"/>
    <x v="6"/>
    <n v="23886"/>
    <n v="31978"/>
    <n v="30534"/>
    <n v="8523.16"/>
    <n v="4"/>
    <n v="2743"/>
    <n v="3.5824741058480658"/>
    <n v="11.483714309637444"/>
  </r>
  <r>
    <x v="142"/>
    <x v="1"/>
    <x v="6"/>
    <n v="10161"/>
    <n v="12146"/>
    <n v="21375"/>
    <n v="3352.9272639999999"/>
    <n v="6"/>
    <n v="17659"/>
    <n v="6.3750264521097586"/>
    <n v="173.79194961125876"/>
  </r>
  <r>
    <x v="143"/>
    <x v="0"/>
    <x v="6"/>
    <n v="16955"/>
    <n v="28904"/>
    <n v="22146"/>
    <n v="9482.7199999999993"/>
    <n v="8"/>
    <n v="2957"/>
    <n v="2.3354058751075644"/>
    <n v="17.440283102329694"/>
  </r>
  <r>
    <x v="143"/>
    <x v="4"/>
    <x v="6"/>
    <n v="9446"/>
    <n v="30896"/>
    <n v="30721"/>
    <n v="4275.8"/>
    <n v="7"/>
    <n v="6131"/>
    <n v="7.1848542962720421"/>
    <n v="64.905780224433613"/>
  </r>
  <r>
    <x v="143"/>
    <x v="3"/>
    <x v="6"/>
    <n v="22544"/>
    <n v="21138"/>
    <n v="29381"/>
    <n v="6838.9859299999998"/>
    <n v="1"/>
    <n v="19094"/>
    <n v="4.2961047589112384"/>
    <n v="84.69659332860185"/>
  </r>
  <r>
    <x v="143"/>
    <x v="4"/>
    <x v="6"/>
    <n v="28707"/>
    <n v="35085"/>
    <n v="9843"/>
    <n v="6189.04"/>
    <n v="1"/>
    <n v="16302"/>
    <n v="1.5903920478781848"/>
    <n v="56.787543107952764"/>
  </r>
  <r>
    <x v="143"/>
    <x v="0"/>
    <x v="6"/>
    <n v="35561"/>
    <n v="6902"/>
    <n v="21513"/>
    <n v="10037.32"/>
    <n v="9"/>
    <n v="1561"/>
    <n v="2.1433011999218916"/>
    <n v="4.3896403363235006"/>
  </r>
  <r>
    <x v="143"/>
    <x v="0"/>
    <x v="6"/>
    <n v="6863"/>
    <n v="21884"/>
    <n v="24891"/>
    <n v="10307.99"/>
    <n v="8"/>
    <n v="7930"/>
    <n v="2.4147287686542187"/>
    <n v="115.54713682063237"/>
  </r>
  <r>
    <x v="143"/>
    <x v="4"/>
    <x v="6"/>
    <n v="29680"/>
    <n v="5482"/>
    <n v="31225"/>
    <n v="6661"/>
    <n v="4"/>
    <n v="17515"/>
    <n v="4.6877345743882302"/>
    <n v="59.012803234501341"/>
  </r>
  <r>
    <x v="143"/>
    <x v="2"/>
    <x v="6"/>
    <n v="22773"/>
    <n v="7800"/>
    <n v="21424"/>
    <n v="13085.84029"/>
    <n v="5"/>
    <n v="13630"/>
    <n v="1.6371894754341374"/>
    <n v="59.851578623808898"/>
  </r>
  <r>
    <x v="143"/>
    <x v="4"/>
    <x v="6"/>
    <n v="45432"/>
    <n v="29331"/>
    <n v="21421"/>
    <n v="4607.0600000000004"/>
    <n v="1"/>
    <n v="746"/>
    <n v="4.6496030006121032"/>
    <n v="1.6420144391618243"/>
  </r>
  <r>
    <x v="144"/>
    <x v="4"/>
    <x v="6"/>
    <n v="38200"/>
    <n v="12939"/>
    <n v="23569"/>
    <n v="4558.1000000000004"/>
    <n v="1"/>
    <n v="5158"/>
    <n v="5.1707948487308304"/>
    <n v="13.502617801047121"/>
  </r>
  <r>
    <x v="144"/>
    <x v="0"/>
    <x v="6"/>
    <n v="6234"/>
    <n v="19543"/>
    <n v="7202"/>
    <n v="11216.75"/>
    <n v="5"/>
    <n v="1494"/>
    <n v="0.64207546749281208"/>
    <n v="23.965351299326276"/>
  </r>
  <r>
    <x v="144"/>
    <x v="2"/>
    <x v="6"/>
    <n v="49586"/>
    <n v="35475"/>
    <n v="7219"/>
    <n v="11740.539059999999"/>
    <n v="7"/>
    <n v="15414"/>
    <n v="0.61487807017269958"/>
    <n v="31.085387004396402"/>
  </r>
  <r>
    <x v="144"/>
    <x v="4"/>
    <x v="6"/>
    <n v="33693"/>
    <n v="8902"/>
    <n v="31666"/>
    <n v="5454.02"/>
    <n v="7"/>
    <n v="6689"/>
    <n v="5.8059926439580343"/>
    <n v="19.852788413023475"/>
  </r>
  <r>
    <x v="144"/>
    <x v="0"/>
    <x v="6"/>
    <n v="49523"/>
    <n v="8152"/>
    <n v="11073"/>
    <n v="11546.59"/>
    <n v="2"/>
    <n v="16015"/>
    <n v="0.95898442743701817"/>
    <n v="32.338509379480243"/>
  </r>
  <r>
    <x v="144"/>
    <x v="3"/>
    <x v="6"/>
    <n v="37790"/>
    <n v="12948"/>
    <n v="14184"/>
    <n v="6305.1805000000004"/>
    <n v="9"/>
    <n v="15775"/>
    <n v="2.2495787392605173"/>
    <n v="41.743847578724527"/>
  </r>
  <r>
    <x v="144"/>
    <x v="3"/>
    <x v="6"/>
    <n v="48443"/>
    <n v="38231"/>
    <n v="14205"/>
    <n v="7908.8037000000004"/>
    <n v="8"/>
    <n v="19786"/>
    <n v="1.7960997059517356"/>
    <n v="40.84387837252028"/>
  </r>
  <r>
    <x v="144"/>
    <x v="1"/>
    <x v="6"/>
    <n v="27418"/>
    <n v="9852"/>
    <n v="24876"/>
    <n v="11406.2078"/>
    <n v="9"/>
    <n v="18953"/>
    <n v="2.180917657838918"/>
    <n v="69.126121526004809"/>
  </r>
  <r>
    <x v="144"/>
    <x v="1"/>
    <x v="6"/>
    <n v="29058"/>
    <n v="19414"/>
    <n v="37399"/>
    <n v="11225.713599999999"/>
    <n v="8"/>
    <n v="1736"/>
    <n v="3.3315476710540701"/>
    <n v="5.9742583797921398"/>
  </r>
  <r>
    <x v="145"/>
    <x v="2"/>
    <x v="6"/>
    <n v="24786"/>
    <n v="28780"/>
    <n v="20654"/>
    <n v="10416.512332999999"/>
    <n v="4"/>
    <n v="11161"/>
    <n v="1.9828133774264503"/>
    <n v="45.029452110062131"/>
  </r>
  <r>
    <x v="145"/>
    <x v="4"/>
    <x v="6"/>
    <n v="43196"/>
    <n v="20286"/>
    <n v="21066"/>
    <n v="6959.67"/>
    <n v="9"/>
    <n v="8929"/>
    <n v="3.0268676532076952"/>
    <n v="20.670895453282711"/>
  </r>
  <r>
    <x v="145"/>
    <x v="0"/>
    <x v="6"/>
    <n v="25926"/>
    <n v="28534"/>
    <n v="21305"/>
    <n v="10884.420120000001"/>
    <n v="8"/>
    <n v="463"/>
    <n v="1.9573849378390218"/>
    <n v="1.7858520404227418"/>
  </r>
  <r>
    <x v="145"/>
    <x v="2"/>
    <x v="6"/>
    <n v="27503"/>
    <n v="20924"/>
    <n v="28333"/>
    <n v="10475.08869"/>
    <n v="10"/>
    <n v="15814"/>
    <n v="2.7047981013323525"/>
    <n v="57.499181907428273"/>
  </r>
  <r>
    <x v="145"/>
    <x v="2"/>
    <x v="6"/>
    <n v="46941"/>
    <n v="26737"/>
    <n v="15010"/>
    <n v="13409.617"/>
    <n v="3"/>
    <n v="9467"/>
    <n v="1.1193459142047084"/>
    <n v="20.167870305276836"/>
  </r>
  <r>
    <x v="145"/>
    <x v="4"/>
    <x v="6"/>
    <n v="20317"/>
    <n v="21478"/>
    <n v="19975"/>
    <n v="637.86"/>
    <n v="9"/>
    <n v="18057"/>
    <n v="31.315649202019252"/>
    <n v="88.876310478909289"/>
  </r>
  <r>
    <x v="145"/>
    <x v="0"/>
    <x v="6"/>
    <n v="6532"/>
    <n v="15232"/>
    <n v="13662"/>
    <n v="11618.639370999999"/>
    <n v="7"/>
    <n v="5295"/>
    <n v="1.1758691843125975"/>
    <n v="81.062461726883043"/>
  </r>
  <r>
    <x v="145"/>
    <x v="2"/>
    <x v="6"/>
    <n v="35293"/>
    <n v="20755"/>
    <n v="17499"/>
    <n v="11221.5792"/>
    <n v="6"/>
    <n v="14487"/>
    <n v="1.5594061841135516"/>
    <n v="41.047799846995154"/>
  </r>
  <r>
    <x v="145"/>
    <x v="4"/>
    <x v="6"/>
    <n v="38122"/>
    <n v="11609"/>
    <n v="30537"/>
    <n v="622.48"/>
    <n v="3"/>
    <n v="1218"/>
    <n v="49.056997815190847"/>
    <n v="3.1950055086301874"/>
  </r>
  <r>
    <x v="146"/>
    <x v="3"/>
    <x v="6"/>
    <n v="28734"/>
    <n v="15273"/>
    <n v="17411"/>
    <n v="7209.43145"/>
    <n v="2"/>
    <n v="7634"/>
    <n v="2.4150309383966748"/>
    <n v="26.567829052690193"/>
  </r>
  <r>
    <x v="146"/>
    <x v="0"/>
    <x v="6"/>
    <n v="36966"/>
    <n v="16482"/>
    <n v="25930"/>
    <n v="5531.46"/>
    <n v="5"/>
    <n v="1850"/>
    <n v="4.6877316296240048"/>
    <n v="5.0045988205377911"/>
  </r>
  <r>
    <x v="146"/>
    <x v="0"/>
    <x v="6"/>
    <n v="29591"/>
    <n v="11978"/>
    <n v="29122"/>
    <n v="6040.12"/>
    <n v="9"/>
    <n v="1406"/>
    <n v="4.8214273888598242"/>
    <n v="4.7514446960224399"/>
  </r>
  <r>
    <x v="146"/>
    <x v="0"/>
    <x v="6"/>
    <n v="47526"/>
    <n v="11666"/>
    <n v="6231"/>
    <n v="12981.3109"/>
    <n v="9"/>
    <n v="5718"/>
    <n v="0.47999774814729995"/>
    <n v="12.031309178134073"/>
  </r>
  <r>
    <x v="146"/>
    <x v="2"/>
    <x v="6"/>
    <n v="35494"/>
    <n v="14141"/>
    <n v="25016"/>
    <n v="12272.275900000001"/>
    <n v="9"/>
    <n v="16913"/>
    <n v="2.0384157106507033"/>
    <n v="47.650307094156759"/>
  </r>
  <r>
    <x v="146"/>
    <x v="4"/>
    <x v="6"/>
    <n v="29183"/>
    <n v="28743"/>
    <n v="10565"/>
    <n v="2736.36"/>
    <n v="9"/>
    <n v="12571"/>
    <n v="3.8609685860047653"/>
    <n v="43.076448617345712"/>
  </r>
  <r>
    <x v="146"/>
    <x v="0"/>
    <x v="6"/>
    <n v="26720"/>
    <n v="26920"/>
    <n v="30583"/>
    <n v="14775.602800000001"/>
    <n v="3"/>
    <n v="523"/>
    <n v="2.069830951330121"/>
    <n v="1.9573353293413174"/>
  </r>
  <r>
    <x v="146"/>
    <x v="0"/>
    <x v="6"/>
    <n v="42696"/>
    <n v="34331"/>
    <n v="12483"/>
    <n v="5572.52"/>
    <n v="6"/>
    <n v="18161"/>
    <n v="2.2400996317644437"/>
    <n v="42.535600524639314"/>
  </r>
  <r>
    <x v="147"/>
    <x v="2"/>
    <x v="6"/>
    <n v="40642"/>
    <n v="37243"/>
    <n v="37964"/>
    <n v="12831.369699999999"/>
    <n v="3"/>
    <n v="12124"/>
    <n v="2.9586864760041949"/>
    <n v="29.831209094040645"/>
  </r>
  <r>
    <x v="147"/>
    <x v="4"/>
    <x v="6"/>
    <n v="28514"/>
    <n v="21935"/>
    <n v="21374"/>
    <n v="5850.07"/>
    <n v="1"/>
    <n v="2960"/>
    <n v="3.6536314950077524"/>
    <n v="10.380865539734867"/>
  </r>
  <r>
    <x v="147"/>
    <x v="1"/>
    <x v="6"/>
    <n v="17669"/>
    <n v="8994"/>
    <n v="25300"/>
    <n v="8903.2002000000011"/>
    <n v="3"/>
    <n v="5586"/>
    <n v="2.8416748395706071"/>
    <n v="31.6146923991171"/>
  </r>
  <r>
    <x v="147"/>
    <x v="0"/>
    <x v="6"/>
    <n v="19866"/>
    <n v="27815"/>
    <n v="30234"/>
    <n v="15571.072400000001"/>
    <n v="6"/>
    <n v="1711"/>
    <n v="1.9416774402770101"/>
    <n v="8.612705124333031"/>
  </r>
  <r>
    <x v="147"/>
    <x v="3"/>
    <x v="6"/>
    <n v="35388"/>
    <n v="31852"/>
    <n v="13381"/>
    <n v="6910.7053099999994"/>
    <n v="6"/>
    <n v="1037"/>
    <n v="1.9362712487012417"/>
    <n v="2.9303718774725898"/>
  </r>
  <r>
    <x v="147"/>
    <x v="3"/>
    <x v="6"/>
    <n v="18906"/>
    <n v="25087"/>
    <n v="39505"/>
    <n v="6652.1776999999993"/>
    <n v="1"/>
    <n v="12515"/>
    <n v="5.9386567499542302"/>
    <n v="66.195916640220034"/>
  </r>
  <r>
    <x v="147"/>
    <x v="2"/>
    <x v="7"/>
    <n v="45058"/>
    <n v="12315"/>
    <n v="8892"/>
    <n v="3929.9800999999998"/>
    <n v="1"/>
    <n v="2074"/>
    <n v="2.2626068768134475"/>
    <n v="4.6029561897998139"/>
  </r>
  <r>
    <x v="147"/>
    <x v="3"/>
    <x v="7"/>
    <n v="17100"/>
    <n v="7302"/>
    <n v="11743"/>
    <n v="6557.85"/>
    <n v="9"/>
    <n v="13833"/>
    <n v="1.7906783473241992"/>
    <n v="80.89473684210526"/>
  </r>
  <r>
    <x v="147"/>
    <x v="0"/>
    <x v="7"/>
    <n v="44757"/>
    <n v="23699"/>
    <n v="35029"/>
    <n v="6051.54"/>
    <n v="5"/>
    <n v="7092"/>
    <n v="5.788443933279793"/>
    <n v="15.845566056706215"/>
  </r>
  <r>
    <x v="148"/>
    <x v="1"/>
    <x v="7"/>
    <n v="14525"/>
    <n v="21186"/>
    <n v="37578"/>
    <n v="6771.0131000000001"/>
    <n v="7"/>
    <n v="8027"/>
    <n v="5.5498341895099861"/>
    <n v="55.263339070567987"/>
  </r>
  <r>
    <x v="148"/>
    <x v="4"/>
    <x v="7"/>
    <n v="49657"/>
    <n v="14856"/>
    <n v="5228"/>
    <n v="555.53"/>
    <n v="4"/>
    <n v="17950"/>
    <n v="9.4108328983133234"/>
    <n v="36.147975109249451"/>
  </r>
  <r>
    <x v="148"/>
    <x v="2"/>
    <x v="7"/>
    <n v="20933"/>
    <n v="22793"/>
    <n v="15421"/>
    <n v="11802.684600000001"/>
    <n v="7"/>
    <n v="5581"/>
    <n v="1.3065671516800508"/>
    <n v="26.661252567716048"/>
  </r>
  <r>
    <x v="148"/>
    <x v="4"/>
    <x v="7"/>
    <n v="29437"/>
    <n v="37542"/>
    <n v="27731"/>
    <n v="5387.9699999999993"/>
    <n v="10"/>
    <n v="965"/>
    <n v="5.146836378079314"/>
    <n v="3.2781873152834864"/>
  </r>
  <r>
    <x v="148"/>
    <x v="1"/>
    <x v="7"/>
    <n v="40135"/>
    <n v="24246"/>
    <n v="36795"/>
    <n v="8744.5061999999998"/>
    <n v="6"/>
    <n v="15795"/>
    <n v="4.2077847689101073"/>
    <n v="39.354677961878657"/>
  </r>
  <r>
    <x v="148"/>
    <x v="0"/>
    <x v="7"/>
    <n v="38160"/>
    <n v="6355"/>
    <n v="18611"/>
    <n v="15475.9146"/>
    <n v="5"/>
    <n v="13317"/>
    <n v="1.2025783600537574"/>
    <n v="34.897798742138363"/>
  </r>
  <r>
    <x v="148"/>
    <x v="0"/>
    <x v="7"/>
    <n v="7566"/>
    <n v="22815"/>
    <n v="16339"/>
    <n v="6786.6"/>
    <n v="4"/>
    <n v="205"/>
    <n v="2.4075383844635017"/>
    <n v="2.7094898228918849"/>
  </r>
  <r>
    <x v="148"/>
    <x v="4"/>
    <x v="7"/>
    <n v="36477"/>
    <n v="22774"/>
    <n v="30860"/>
    <n v="5121.97"/>
    <n v="2"/>
    <n v="15155"/>
    <n v="6.0250255272873519"/>
    <n v="41.546728075225488"/>
  </r>
  <r>
    <x v="148"/>
    <x v="1"/>
    <x v="7"/>
    <n v="22483"/>
    <n v="8647"/>
    <n v="19144"/>
    <n v="8116.4022999999997"/>
    <n v="6"/>
    <n v="13420"/>
    <n v="2.3586805203088566"/>
    <n v="59.689543210425654"/>
  </r>
  <r>
    <x v="149"/>
    <x v="0"/>
    <x v="7"/>
    <n v="46401"/>
    <n v="17436"/>
    <n v="24148"/>
    <n v="14016.009700000001"/>
    <n v="6"/>
    <n v="5885"/>
    <n v="1.7228869355020495"/>
    <n v="12.682916316458698"/>
  </r>
  <r>
    <x v="149"/>
    <x v="2"/>
    <x v="7"/>
    <n v="15181"/>
    <n v="28916"/>
    <n v="38083"/>
    <n v="12602.547399999999"/>
    <n v="10"/>
    <n v="3130"/>
    <n v="3.0218493762618186"/>
    <n v="20.617877610170606"/>
  </r>
  <r>
    <x v="149"/>
    <x v="3"/>
    <x v="7"/>
    <n v="29792"/>
    <n v="39664"/>
    <n v="29673"/>
    <n v="7252.6711000000005"/>
    <n v="6"/>
    <n v="18069"/>
    <n v="4.0913202309698002"/>
    <n v="60.650510204081634"/>
  </r>
  <r>
    <x v="149"/>
    <x v="2"/>
    <x v="7"/>
    <n v="47378"/>
    <n v="23912"/>
    <n v="6359"/>
    <n v="11957.919999999998"/>
    <n v="10"/>
    <n v="14156"/>
    <n v="0.53178144694060514"/>
    <n v="29.878846722107305"/>
  </r>
  <r>
    <x v="149"/>
    <x v="2"/>
    <x v="7"/>
    <n v="28611"/>
    <n v="31522"/>
    <n v="20207"/>
    <n v="9701.8528000000006"/>
    <n v="4"/>
    <n v="9066"/>
    <n v="2.0827980403908004"/>
    <n v="31.687113348013003"/>
  </r>
  <r>
    <x v="149"/>
    <x v="4"/>
    <x v="7"/>
    <n v="14605"/>
    <n v="15129"/>
    <n v="30444"/>
    <n v="5090.33"/>
    <n v="3"/>
    <n v="19207"/>
    <n v="5.9807517390817493"/>
    <n v="131.50975693255737"/>
  </r>
  <r>
    <x v="149"/>
    <x v="1"/>
    <x v="7"/>
    <n v="34216"/>
    <n v="29979"/>
    <n v="26296"/>
    <n v="9245.2954000000009"/>
    <n v="4"/>
    <n v="18097"/>
    <n v="2.8442574155067017"/>
    <n v="52.890460603226565"/>
  </r>
  <r>
    <x v="149"/>
    <x v="0"/>
    <x v="7"/>
    <n v="37283"/>
    <n v="22296"/>
    <n v="9186"/>
    <n v="15666.836799999999"/>
    <n v="1"/>
    <n v="17188"/>
    <n v="0.58633405819354678"/>
    <n v="46.101440334737006"/>
  </r>
  <r>
    <x v="149"/>
    <x v="2"/>
    <x v="7"/>
    <n v="33659"/>
    <n v="6074"/>
    <n v="34842"/>
    <n v="13826.8017"/>
    <n v="3"/>
    <n v="12621"/>
    <n v="2.5198886015700941"/>
    <n v="37.496657654713452"/>
  </r>
  <r>
    <x v="150"/>
    <x v="2"/>
    <x v="7"/>
    <n v="16385"/>
    <n v="19502"/>
    <n v="16181"/>
    <n v="9095.2357000000011"/>
    <n v="3"/>
    <n v="15114"/>
    <n v="1.7790632957428467"/>
    <n v="92.242905096124503"/>
  </r>
  <r>
    <x v="150"/>
    <x v="4"/>
    <x v="7"/>
    <n v="45932"/>
    <n v="6295"/>
    <n v="38832"/>
    <n v="5326.1100000000006"/>
    <n v="2"/>
    <n v="5276"/>
    <n v="7.2908745782569255"/>
    <n v="11.486545327875991"/>
  </r>
  <r>
    <x v="150"/>
    <x v="3"/>
    <x v="7"/>
    <n v="27009"/>
    <n v="11888"/>
    <n v="19802"/>
    <n v="6910.6422000000002"/>
    <n v="10"/>
    <n v="5748"/>
    <n v="2.8654355741352084"/>
    <n v="21.281794957236478"/>
  </r>
  <r>
    <x v="150"/>
    <x v="1"/>
    <x v="7"/>
    <n v="23415"/>
    <n v="34510"/>
    <n v="22106"/>
    <n v="9681.7574000000004"/>
    <n v="2"/>
    <n v="1950"/>
    <n v="2.2832631604671274"/>
    <n v="8.3279948750800781"/>
  </r>
  <r>
    <x v="150"/>
    <x v="0"/>
    <x v="7"/>
    <n v="28322"/>
    <n v="31257"/>
    <n v="38594"/>
    <n v="16874.318200000002"/>
    <n v="1"/>
    <n v="4900"/>
    <n v="2.2871442592566495"/>
    <n v="17.301038062283737"/>
  </r>
  <r>
    <x v="150"/>
    <x v="3"/>
    <x v="7"/>
    <n v="7722"/>
    <n v="22065"/>
    <n v="37250"/>
    <n v="6711.2271799999999"/>
    <n v="3"/>
    <n v="18417"/>
    <n v="5.5504006943779247"/>
    <n v="238.50038850038851"/>
  </r>
  <r>
    <x v="150"/>
    <x v="2"/>
    <x v="7"/>
    <n v="30542"/>
    <n v="29311"/>
    <n v="16783"/>
    <n v="19681.862000000001"/>
    <n v="8"/>
    <n v="11657"/>
    <n v="0.85271403691378378"/>
    <n v="38.167114137908456"/>
  </r>
  <r>
    <x v="150"/>
    <x v="3"/>
    <x v="7"/>
    <n v="46504"/>
    <n v="39741"/>
    <n v="14351"/>
    <n v="8426.9759000000013"/>
    <n v="1"/>
    <n v="11443"/>
    <n v="1.7029833917052022"/>
    <n v="24.606485463616032"/>
  </r>
  <r>
    <x v="150"/>
    <x v="0"/>
    <x v="7"/>
    <n v="38625"/>
    <n v="17216"/>
    <n v="35081"/>
    <n v="1084.1300000000001"/>
    <n v="2"/>
    <n v="14855"/>
    <n v="32.358665473697798"/>
    <n v="38.459546925566343"/>
  </r>
  <r>
    <x v="151"/>
    <x v="2"/>
    <x v="7"/>
    <n v="49382"/>
    <n v="9782"/>
    <n v="23588"/>
    <n v="13473.861200000001"/>
    <n v="2"/>
    <n v="8926"/>
    <n v="1.7506488785857464"/>
    <n v="18.075412093475354"/>
  </r>
  <r>
    <x v="151"/>
    <x v="4"/>
    <x v="7"/>
    <n v="10120"/>
    <n v="23592"/>
    <n v="21003"/>
    <n v="5337.4699999999993"/>
    <n v="5"/>
    <n v="9626"/>
    <n v="3.9350104075526424"/>
    <n v="95.118577075098813"/>
  </r>
  <r>
    <x v="151"/>
    <x v="1"/>
    <x v="7"/>
    <n v="27781"/>
    <n v="34839"/>
    <n v="32825"/>
    <n v="9476.3114999999998"/>
    <n v="9"/>
    <n v="19728"/>
    <n v="3.4639004849091339"/>
    <n v="71.012562542745044"/>
  </r>
  <r>
    <x v="151"/>
    <x v="0"/>
    <x v="7"/>
    <n v="31174"/>
    <n v="29805"/>
    <n v="15087"/>
    <n v="16773.239000000001"/>
    <n v="9"/>
    <n v="246"/>
    <n v="0.89946849263878004"/>
    <n v="0.78911913774299092"/>
  </r>
  <r>
    <x v="151"/>
    <x v="1"/>
    <x v="7"/>
    <n v="17049"/>
    <n v="12058"/>
    <n v="16368"/>
    <n v="6654.83"/>
    <n v="7"/>
    <n v="19084"/>
    <n v="2.4595669611395032"/>
    <n v="111.93618394040705"/>
  </r>
  <r>
    <x v="151"/>
    <x v="2"/>
    <x v="7"/>
    <n v="9424"/>
    <n v="26409"/>
    <n v="22080"/>
    <n v="13856.2562"/>
    <n v="6"/>
    <n v="17601"/>
    <n v="1.5935040231141222"/>
    <n v="186.76782682512734"/>
  </r>
  <r>
    <x v="151"/>
    <x v="1"/>
    <x v="7"/>
    <n v="19778"/>
    <n v="35606"/>
    <n v="6245"/>
    <n v="7862.4366"/>
    <n v="10"/>
    <n v="261"/>
    <n v="0.79428303434586678"/>
    <n v="1.3196480938416422"/>
  </r>
  <r>
    <x v="151"/>
    <x v="0"/>
    <x v="7"/>
    <n v="40812"/>
    <n v="6185"/>
    <n v="28897"/>
    <n v="2918.12"/>
    <n v="9"/>
    <n v="975"/>
    <n v="9.9026085287788028"/>
    <n v="2.38900323434284"/>
  </r>
  <r>
    <x v="151"/>
    <x v="4"/>
    <x v="7"/>
    <n v="9947"/>
    <n v="10345"/>
    <n v="5179"/>
    <n v="3020.71"/>
    <n v="8"/>
    <n v="2139"/>
    <n v="1.7144975850048498"/>
    <n v="21.503971046546695"/>
  </r>
  <r>
    <x v="152"/>
    <x v="0"/>
    <x v="7"/>
    <n v="31153"/>
    <n v="8536"/>
    <n v="33668"/>
    <n v="14539.7763"/>
    <n v="6"/>
    <n v="456"/>
    <n v="2.3155789542649292"/>
    <n v="1.4637434596989054"/>
  </r>
  <r>
    <x v="152"/>
    <x v="3"/>
    <x v="7"/>
    <n v="42221"/>
    <n v="24013"/>
    <n v="30450"/>
    <n v="7002.3504700000003"/>
    <n v="2"/>
    <n v="19366"/>
    <n v="4.3485398410799618"/>
    <n v="45.868169868075128"/>
  </r>
  <r>
    <x v="152"/>
    <x v="2"/>
    <x v="7"/>
    <n v="23179"/>
    <n v="23963"/>
    <n v="36684"/>
    <n v="11430.763700000001"/>
    <n v="6"/>
    <n v="15728"/>
    <n v="3.2092343926241775"/>
    <n v="67.854523491091072"/>
  </r>
  <r>
    <x v="152"/>
    <x v="2"/>
    <x v="7"/>
    <n v="39225"/>
    <n v="28232"/>
    <n v="20946"/>
    <n v="13338.1929"/>
    <n v="5"/>
    <n v="4370"/>
    <n v="1.5703776483844374"/>
    <n v="11.140854047163799"/>
  </r>
  <r>
    <x v="152"/>
    <x v="4"/>
    <x v="7"/>
    <n v="30313"/>
    <n v="18145"/>
    <n v="21821"/>
    <n v="1036.67"/>
    <n v="6"/>
    <n v="3486"/>
    <n v="21.049128459394019"/>
    <n v="11.500016494573286"/>
  </r>
  <r>
    <x v="152"/>
    <x v="0"/>
    <x v="7"/>
    <n v="44478"/>
    <n v="5518"/>
    <n v="21725"/>
    <n v="16524.78"/>
    <n v="3"/>
    <n v="5628"/>
    <n v="1.3146922379602028"/>
    <n v="12.653446647780925"/>
  </r>
  <r>
    <x v="152"/>
    <x v="1"/>
    <x v="7"/>
    <n v="15406"/>
    <n v="13314"/>
    <n v="34995"/>
    <n v="5273.4255999999996"/>
    <n v="6"/>
    <n v="4990"/>
    <n v="6.6361038638717122"/>
    <n v="32.389977930676359"/>
  </r>
  <r>
    <x v="152"/>
    <x v="2"/>
    <x v="7"/>
    <n v="26153"/>
    <n v="25816"/>
    <n v="5633"/>
    <n v="10739.7433"/>
    <n v="5"/>
    <n v="5097"/>
    <n v="0.52450043196097618"/>
    <n v="19.489159943409934"/>
  </r>
  <r>
    <x v="152"/>
    <x v="2"/>
    <x v="7"/>
    <n v="28258"/>
    <n v="13452"/>
    <n v="13987"/>
    <n v="14647.9848"/>
    <n v="10"/>
    <n v="19448"/>
    <n v="0.95487537644086029"/>
    <n v="68.822988180338314"/>
  </r>
  <r>
    <x v="152"/>
    <x v="4"/>
    <x v="7"/>
    <n v="23474"/>
    <n v="32103"/>
    <n v="37106"/>
    <n v="2937.98"/>
    <n v="2"/>
    <n v="19551"/>
    <n v="12.6297660297211"/>
    <n v="83.287892987986709"/>
  </r>
  <r>
    <x v="153"/>
    <x v="4"/>
    <x v="7"/>
    <n v="45857"/>
    <n v="28457"/>
    <n v="5440"/>
    <n v="7131.04"/>
    <n v="3"/>
    <n v="2107"/>
    <n v="0.76286207902353653"/>
    <n v="4.5947183636086093"/>
  </r>
  <r>
    <x v="153"/>
    <x v="0"/>
    <x v="7"/>
    <n v="5938"/>
    <n v="33581"/>
    <n v="16912"/>
    <n v="11459.7176"/>
    <n v="10"/>
    <n v="9679"/>
    <n v="1.4757780767651727"/>
    <n v="163.00101044122601"/>
  </r>
  <r>
    <x v="153"/>
    <x v="1"/>
    <x v="7"/>
    <n v="43911"/>
    <n v="35190"/>
    <n v="26866"/>
    <n v="4973.2116999999998"/>
    <n v="1"/>
    <n v="18327"/>
    <n v="5.4021428446329764"/>
    <n v="41.736694677871149"/>
  </r>
  <r>
    <x v="153"/>
    <x v="3"/>
    <x v="7"/>
    <n v="31141"/>
    <n v="6587"/>
    <n v="31548"/>
    <n v="7086.2870800000001"/>
    <n v="4"/>
    <n v="10377"/>
    <n v="4.4519788210443201"/>
    <n v="33.322629331106903"/>
  </r>
  <r>
    <x v="153"/>
    <x v="3"/>
    <x v="7"/>
    <n v="23213"/>
    <n v="33014"/>
    <n v="7831"/>
    <n v="6731.4522999999999"/>
    <n v="4"/>
    <n v="18537"/>
    <n v="1.1633447955948526"/>
    <n v="79.856115107913666"/>
  </r>
  <r>
    <x v="153"/>
    <x v="3"/>
    <x v="7"/>
    <n v="43804"/>
    <n v="8420"/>
    <n v="38698"/>
    <n v="5681.07"/>
    <n v="3"/>
    <n v="12628"/>
    <n v="6.8117449705777258"/>
    <n v="28.828417496119073"/>
  </r>
  <r>
    <x v="153"/>
    <x v="4"/>
    <x v="7"/>
    <n v="7591"/>
    <n v="8413"/>
    <n v="34328"/>
    <n v="6722.75"/>
    <n v="3"/>
    <n v="2497"/>
    <n v="5.1062437246662453"/>
    <n v="32.894216835726517"/>
  </r>
  <r>
    <x v="153"/>
    <x v="3"/>
    <x v="7"/>
    <n v="25976"/>
    <n v="17341"/>
    <n v="9794"/>
    <n v="465.77780000000001"/>
    <n v="5"/>
    <n v="18232"/>
    <n v="21.027193653282744"/>
    <n v="70.187865722205117"/>
  </r>
  <r>
    <x v="154"/>
    <x v="2"/>
    <x v="7"/>
    <n v="12421"/>
    <n v="14033"/>
    <n v="37309"/>
    <n v="15874.188599999999"/>
    <n v="7"/>
    <n v="14573"/>
    <n v="2.3502933560963237"/>
    <n v="117.32549714193705"/>
  </r>
  <r>
    <x v="154"/>
    <x v="4"/>
    <x v="7"/>
    <n v="46776"/>
    <n v="21090"/>
    <n v="12458"/>
    <n v="8983.83"/>
    <n v="5"/>
    <n v="13234"/>
    <n v="1.3867136844753296"/>
    <n v="28.292286642722765"/>
  </r>
  <r>
    <x v="154"/>
    <x v="1"/>
    <x v="7"/>
    <n v="34602"/>
    <n v="13340"/>
    <n v="36978"/>
    <n v="4430.3824999999997"/>
    <n v="9"/>
    <n v="11650"/>
    <n v="8.3464576704155906"/>
    <n v="33.668574070862952"/>
  </r>
  <r>
    <x v="154"/>
    <x v="0"/>
    <x v="7"/>
    <n v="37647"/>
    <n v="25881"/>
    <n v="9561"/>
    <n v="9350.608400000001"/>
    <n v="7"/>
    <n v="4004"/>
    <n v="1.0225003113166411"/>
    <n v="10.635641618190029"/>
  </r>
  <r>
    <x v="154"/>
    <x v="2"/>
    <x v="7"/>
    <n v="32405"/>
    <n v="38283"/>
    <n v="7137"/>
    <n v="11399.8905"/>
    <n v="6"/>
    <n v="10003"/>
    <n v="0.62605864503698527"/>
    <n v="30.868693102916218"/>
  </r>
  <r>
    <x v="154"/>
    <x v="4"/>
    <x v="6"/>
    <n v="17852"/>
    <n v="18284"/>
    <n v="36757"/>
    <n v="8873.23"/>
    <n v="7"/>
    <n v="14480"/>
    <n v="4.1424599610288473"/>
    <n v="81.111360071700645"/>
  </r>
  <r>
    <x v="154"/>
    <x v="1"/>
    <x v="6"/>
    <n v="40015"/>
    <n v="21113"/>
    <n v="22624"/>
    <n v="5468.9656999999997"/>
    <n v="4"/>
    <n v="11606"/>
    <n v="4.1367968352772815"/>
    <n v="29.00412345370486"/>
  </r>
  <r>
    <x v="154"/>
    <x v="0"/>
    <x v="6"/>
    <n v="31871"/>
    <n v="13099"/>
    <n v="37740"/>
    <n v="8877.7126399999997"/>
    <n v="3"/>
    <n v="6879"/>
    <n v="4.2510950208003129"/>
    <n v="21.583885036553607"/>
  </r>
  <r>
    <x v="154"/>
    <x v="4"/>
    <x v="6"/>
    <n v="17983"/>
    <n v="11816"/>
    <n v="25843"/>
    <n v="5343.93"/>
    <n v="1"/>
    <n v="10542"/>
    <n v="4.835954063769548"/>
    <n v="58.622031919034647"/>
  </r>
  <r>
    <x v="155"/>
    <x v="3"/>
    <x v="6"/>
    <n v="43816"/>
    <n v="38821"/>
    <n v="33656"/>
    <n v="7011.9274500000001"/>
    <n v="2"/>
    <n v="7529"/>
    <n v="4.7998214813246536"/>
    <n v="17.183220741281723"/>
  </r>
  <r>
    <x v="155"/>
    <x v="2"/>
    <x v="6"/>
    <n v="28156"/>
    <n v="27784"/>
    <n v="26924"/>
    <n v="14160.710800000001"/>
    <n v="3"/>
    <n v="19094"/>
    <n v="1.9013169875625169"/>
    <n v="67.81503054411138"/>
  </r>
  <r>
    <x v="155"/>
    <x v="0"/>
    <x v="6"/>
    <n v="9999"/>
    <n v="27952"/>
    <n v="32338"/>
    <n v="5076"/>
    <n v="8"/>
    <n v="19951"/>
    <n v="6.3707643814026795"/>
    <n v="199.52995299529951"/>
  </r>
  <r>
    <x v="155"/>
    <x v="1"/>
    <x v="6"/>
    <n v="16164"/>
    <n v="14852"/>
    <n v="9178"/>
    <n v="5085.7048999999997"/>
    <n v="8"/>
    <n v="5328"/>
    <n v="1.8046662518700212"/>
    <n v="32.962138084632514"/>
  </r>
  <r>
    <x v="155"/>
    <x v="0"/>
    <x v="6"/>
    <n v="33985"/>
    <n v="32061"/>
    <n v="35401"/>
    <n v="8138.3710499999997"/>
    <n v="2"/>
    <n v="18677"/>
    <n v="4.3498876842190679"/>
    <n v="54.956598499337936"/>
  </r>
  <r>
    <x v="155"/>
    <x v="4"/>
    <x v="6"/>
    <n v="29885"/>
    <n v="28176"/>
    <n v="5896"/>
    <n v="5772.64"/>
    <n v="7"/>
    <n v="540"/>
    <n v="1.0213697718894648"/>
    <n v="1.8069265517818303"/>
  </r>
  <r>
    <x v="155"/>
    <x v="1"/>
    <x v="6"/>
    <n v="23800"/>
    <n v="30336"/>
    <n v="15128"/>
    <n v="5771.2203"/>
    <n v="2"/>
    <n v="18071"/>
    <n v="2.6212827120808404"/>
    <n v="75.928571428571416"/>
  </r>
  <r>
    <x v="155"/>
    <x v="0"/>
    <x v="6"/>
    <n v="14794"/>
    <n v="28596"/>
    <n v="14118"/>
    <n v="5267.38"/>
    <n v="8"/>
    <n v="8394"/>
    <n v="2.6802698874962503"/>
    <n v="56.739218602135999"/>
  </r>
  <r>
    <x v="155"/>
    <x v="0"/>
    <x v="6"/>
    <n v="44633"/>
    <n v="12631"/>
    <n v="23098"/>
    <n v="8456.0016759999999"/>
    <n v="8"/>
    <n v="13445"/>
    <n v="2.7315510196216284"/>
    <n v="30.123451258037775"/>
  </r>
  <r>
    <x v="155"/>
    <x v="4"/>
    <x v="6"/>
    <n v="48107"/>
    <n v="20870"/>
    <n v="21688"/>
    <n v="3097.6400000000003"/>
    <n v="1"/>
    <n v="17151"/>
    <n v="7.0014591753722177"/>
    <n v="35.651776248778766"/>
  </r>
  <r>
    <x v="156"/>
    <x v="1"/>
    <x v="6"/>
    <n v="35994"/>
    <n v="17684"/>
    <n v="28180"/>
    <n v="3796.06"/>
    <n v="8"/>
    <n v="8902"/>
    <n v="7.4234864570106902"/>
    <n v="24.73189976107129"/>
  </r>
  <r>
    <x v="156"/>
    <x v="0"/>
    <x v="6"/>
    <n v="9598"/>
    <n v="33827"/>
    <n v="33548"/>
    <n v="13122.891051999999"/>
    <n v="10"/>
    <n v="12727"/>
    <n v="2.5564488699223871"/>
    <n v="132.60054177953739"/>
  </r>
  <r>
    <x v="156"/>
    <x v="3"/>
    <x v="6"/>
    <n v="7616"/>
    <n v="28873"/>
    <n v="36116"/>
    <n v="7312.3692599999995"/>
    <n v="3"/>
    <n v="13350"/>
    <n v="4.9390284757036467"/>
    <n v="175.28886554621849"/>
  </r>
  <r>
    <x v="156"/>
    <x v="3"/>
    <x v="6"/>
    <n v="16916"/>
    <n v="6141"/>
    <n v="30041"/>
    <n v="7047.5367999999999"/>
    <n v="8"/>
    <n v="10783"/>
    <n v="4.2626240702992853"/>
    <n v="63.744384015133605"/>
  </r>
  <r>
    <x v="156"/>
    <x v="1"/>
    <x v="6"/>
    <n v="10958"/>
    <n v="27395"/>
    <n v="31887"/>
    <n v="7308.7932760000003"/>
    <n v="5"/>
    <n v="8051"/>
    <n v="4.3628269121672716"/>
    <n v="73.471436393502472"/>
  </r>
  <r>
    <x v="156"/>
    <x v="4"/>
    <x v="6"/>
    <n v="43797"/>
    <n v="37882"/>
    <n v="6723"/>
    <n v="1995.31"/>
    <n v="8"/>
    <n v="19387"/>
    <n v="3.3694012459216864"/>
    <n v="44.26558896728087"/>
  </r>
  <r>
    <x v="156"/>
    <x v="4"/>
    <x v="6"/>
    <n v="32015"/>
    <n v="13062"/>
    <n v="31429"/>
    <n v="7362.32"/>
    <n v="9"/>
    <n v="4891"/>
    <n v="4.2688989340316645"/>
    <n v="15.277213806028426"/>
  </r>
  <r>
    <x v="156"/>
    <x v="0"/>
    <x v="6"/>
    <n v="22386"/>
    <n v="25403"/>
    <n v="32336"/>
    <n v="14817.108559"/>
    <n v="10"/>
    <n v="15574"/>
    <n v="2.1823421129191174"/>
    <n v="69.57026713124273"/>
  </r>
  <r>
    <x v="157"/>
    <x v="1"/>
    <x v="6"/>
    <n v="17853"/>
    <n v="14682"/>
    <n v="37512"/>
    <n v="3666.76"/>
    <n v="6"/>
    <n v="2276"/>
    <n v="10.230285047289705"/>
    <n v="12.748557665378367"/>
  </r>
  <r>
    <x v="157"/>
    <x v="4"/>
    <x v="6"/>
    <n v="17802"/>
    <n v="37038"/>
    <n v="26755"/>
    <n v="6561.37"/>
    <n v="2"/>
    <n v="16122"/>
    <n v="4.0776545142249256"/>
    <n v="90.562858105830799"/>
  </r>
  <r>
    <x v="157"/>
    <x v="0"/>
    <x v="6"/>
    <n v="29214"/>
    <n v="24470"/>
    <n v="26288"/>
    <n v="3542.32"/>
    <n v="3"/>
    <n v="7430"/>
    <n v="7.4211251383274233"/>
    <n v="25.433011569795305"/>
  </r>
  <r>
    <x v="157"/>
    <x v="0"/>
    <x v="6"/>
    <n v="28298"/>
    <n v="28513"/>
    <n v="21834"/>
    <n v="17047.291370999999"/>
    <n v="9"/>
    <n v="18778"/>
    <n v="1.2807899815182904"/>
    <n v="66.358046505053352"/>
  </r>
  <r>
    <x v="157"/>
    <x v="1"/>
    <x v="6"/>
    <n v="45159"/>
    <n v="22731"/>
    <n v="38873"/>
    <n v="1229.24"/>
    <n v="8"/>
    <n v="916"/>
    <n v="31.623604829000033"/>
    <n v="2.0283885825638297"/>
  </r>
  <r>
    <x v="157"/>
    <x v="4"/>
    <x v="6"/>
    <n v="20000"/>
    <n v="5285"/>
    <n v="32427"/>
    <n v="7193.45"/>
    <n v="10"/>
    <n v="10031"/>
    <n v="4.5078508921310361"/>
    <n v="50.155000000000008"/>
  </r>
  <r>
    <x v="157"/>
    <x v="4"/>
    <x v="6"/>
    <n v="34931"/>
    <n v="11681"/>
    <n v="30315"/>
    <n v="7004.1"/>
    <n v="10"/>
    <n v="16893"/>
    <n v="4.3281792093202549"/>
    <n v="48.361054650596891"/>
  </r>
  <r>
    <x v="157"/>
    <x v="0"/>
    <x v="6"/>
    <n v="13048"/>
    <n v="39222"/>
    <n v="17820"/>
    <n v="18029.65855"/>
    <n v="5"/>
    <n v="963"/>
    <n v="0.98837146308574986"/>
    <n v="7.3804414469650528"/>
  </r>
  <r>
    <x v="157"/>
    <x v="3"/>
    <x v="6"/>
    <n v="21210"/>
    <n v="19180"/>
    <n v="35405"/>
    <n v="7272.1566600000006"/>
    <n v="8"/>
    <n v="5011"/>
    <n v="4.8685694843103118"/>
    <n v="23.625648279113626"/>
  </r>
  <r>
    <x v="157"/>
    <x v="2"/>
    <x v="6"/>
    <n v="38239"/>
    <n v="33047"/>
    <n v="37564"/>
    <n v="15565.777399999999"/>
    <n v="10"/>
    <n v="7024"/>
    <n v="2.4132427847773283"/>
    <n v="18.368681189361645"/>
  </r>
  <r>
    <x v="158"/>
    <x v="4"/>
    <x v="6"/>
    <n v="6119"/>
    <n v="13265"/>
    <n v="14464"/>
    <n v="8215.8700000000008"/>
    <n v="8"/>
    <n v="15594"/>
    <n v="1.7604952366578339"/>
    <n v="254.84556300049027"/>
  </r>
  <r>
    <x v="158"/>
    <x v="0"/>
    <x v="6"/>
    <n v="39543"/>
    <n v="23994"/>
    <n v="7810"/>
    <n v="20692.367299999998"/>
    <n v="2"/>
    <n v="482"/>
    <n v="0.37743385697585219"/>
    <n v="1.2189262322029184"/>
  </r>
  <r>
    <x v="158"/>
    <x v="4"/>
    <x v="6"/>
    <n v="49888"/>
    <n v="14942"/>
    <n v="12618"/>
    <n v="892.09"/>
    <n v="4"/>
    <n v="6049"/>
    <n v="14.144312793552219"/>
    <n v="12.125160359204619"/>
  </r>
  <r>
    <x v="158"/>
    <x v="0"/>
    <x v="6"/>
    <n v="15452"/>
    <n v="20572"/>
    <n v="16877"/>
    <n v="24876.3272"/>
    <n v="5"/>
    <n v="17190"/>
    <n v="0.67843616400093021"/>
    <n v="111.24773492104583"/>
  </r>
  <r>
    <x v="158"/>
    <x v="0"/>
    <x v="6"/>
    <n v="46573"/>
    <n v="35932"/>
    <n v="14176"/>
    <n v="3397.79"/>
    <n v="6"/>
    <n v="14999"/>
    <n v="4.1721236450751809"/>
    <n v="32.205355034032593"/>
  </r>
  <r>
    <x v="158"/>
    <x v="1"/>
    <x v="6"/>
    <n v="28165"/>
    <n v="10573"/>
    <n v="11776"/>
    <n v="0"/>
    <n v="4"/>
    <n v="10043"/>
    <s v="NA"/>
    <n v="35.657731226699809"/>
  </r>
  <r>
    <x v="158"/>
    <x v="4"/>
    <x v="6"/>
    <n v="49043"/>
    <n v="23216"/>
    <n v="20769"/>
    <n v="939.74"/>
    <n v="2"/>
    <n v="1808"/>
    <n v="22.100793836593098"/>
    <n v="3.6865607731990298"/>
  </r>
  <r>
    <x v="158"/>
    <x v="2"/>
    <x v="6"/>
    <n v="21805"/>
    <n v="10502"/>
    <n v="37827"/>
    <n v="15654.5363"/>
    <n v="7"/>
    <n v="9661"/>
    <n v="2.4163602980690011"/>
    <n v="44.306351754184817"/>
  </r>
  <r>
    <x v="158"/>
    <x v="0"/>
    <x v="6"/>
    <n v="7307"/>
    <n v="31695"/>
    <n v="17588"/>
    <n v="24262.341899999999"/>
    <n v="7"/>
    <n v="17857"/>
    <n v="0.72490941198054748"/>
    <n v="244.38209935678117"/>
  </r>
  <r>
    <x v="159"/>
    <x v="2"/>
    <x v="6"/>
    <n v="28763"/>
    <n v="9809"/>
    <n v="28423"/>
    <n v="16950.756399999998"/>
    <n v="3"/>
    <n v="4251"/>
    <n v="1.6767983285984809"/>
    <n v="14.779404095539409"/>
  </r>
  <r>
    <x v="159"/>
    <x v="3"/>
    <x v="6"/>
    <n v="16587"/>
    <n v="13198"/>
    <n v="33529"/>
    <n v="6747.8543599999994"/>
    <n v="2"/>
    <n v="5464"/>
    <n v="4.9688387169043766"/>
    <n v="32.941460179658769"/>
  </r>
  <r>
    <x v="159"/>
    <x v="3"/>
    <x v="6"/>
    <n v="14821"/>
    <n v="22437"/>
    <n v="13435"/>
    <n v="6602.1435000000001"/>
    <n v="9"/>
    <n v="3154"/>
    <n v="2.0349451659146762"/>
    <n v="21.280615343094258"/>
  </r>
  <r>
    <x v="159"/>
    <x v="3"/>
    <x v="6"/>
    <n v="36492"/>
    <n v="30275"/>
    <n v="16772"/>
    <n v="6082.2199999999993"/>
    <n v="8"/>
    <n v="8905"/>
    <n v="2.7575457645399215"/>
    <n v="24.402608790967882"/>
  </r>
  <r>
    <x v="159"/>
    <x v="3"/>
    <x v="6"/>
    <n v="36222"/>
    <n v="17545"/>
    <n v="37099"/>
    <n v="6158.4"/>
    <n v="5"/>
    <n v="16148"/>
    <n v="6.0241296440633931"/>
    <n v="44.580641599028212"/>
  </r>
  <r>
    <x v="159"/>
    <x v="3"/>
    <x v="6"/>
    <n v="25438"/>
    <n v="24538"/>
    <n v="35452"/>
    <n v="5270.3600000000006"/>
    <n v="9"/>
    <n v="5979"/>
    <n v="6.7266752176321916"/>
    <n v="23.504206305527163"/>
  </r>
  <r>
    <x v="159"/>
    <x v="2"/>
    <x v="6"/>
    <n v="13257"/>
    <n v="39303"/>
    <n v="11283"/>
    <n v="14172.8472"/>
    <n v="3"/>
    <n v="19081"/>
    <n v="0.79609974204759648"/>
    <n v="143.93150788262804"/>
  </r>
  <r>
    <x v="159"/>
    <x v="2"/>
    <x v="6"/>
    <n v="28746"/>
    <n v="5036"/>
    <n v="15634"/>
    <n v="13228.5224"/>
    <n v="6"/>
    <n v="9202"/>
    <n v="1.1818402333430678"/>
    <n v="32.01141028316983"/>
  </r>
  <r>
    <x v="159"/>
    <x v="4"/>
    <x v="6"/>
    <n v="30332"/>
    <n v="12754"/>
    <n v="39665"/>
    <n v="0"/>
    <n v="3"/>
    <n v="8054"/>
    <s v="NA"/>
    <n v="26.552815508373996"/>
  </r>
  <r>
    <x v="159"/>
    <x v="0"/>
    <x v="6"/>
    <n v="8669"/>
    <n v="34933"/>
    <n v="15142"/>
    <n v="24675.8164"/>
    <n v="10"/>
    <n v="12676"/>
    <n v="0.613637245250374"/>
    <n v="146.22217095397394"/>
  </r>
  <r>
    <x v="160"/>
    <x v="2"/>
    <x v="6"/>
    <n v="19874"/>
    <n v="10850"/>
    <n v="19005"/>
    <n v="14232.3369"/>
    <n v="3"/>
    <n v="2984"/>
    <n v="1.3353393847780541"/>
    <n v="15.014591929153667"/>
  </r>
  <r>
    <x v="160"/>
    <x v="2"/>
    <x v="6"/>
    <n v="40168"/>
    <n v="35176"/>
    <n v="27450"/>
    <n v="18921.279500000001"/>
    <n v="1"/>
    <n v="18185"/>
    <n v="1.4507475564747088"/>
    <n v="45.272356104361684"/>
  </r>
  <r>
    <x v="160"/>
    <x v="4"/>
    <x v="6"/>
    <n v="49603"/>
    <n v="33561"/>
    <n v="34842"/>
    <n v="1168.54"/>
    <n v="7"/>
    <n v="17436"/>
    <n v="29.816694336522499"/>
    <n v="35.151099731871057"/>
  </r>
  <r>
    <x v="160"/>
    <x v="2"/>
    <x v="6"/>
    <n v="20281"/>
    <n v="9475"/>
    <n v="30272"/>
    <n v="14134.6407"/>
    <n v="4"/>
    <n v="5015"/>
    <n v="2.1416886811986666"/>
    <n v="24.727577535624476"/>
  </r>
  <r>
    <x v="160"/>
    <x v="0"/>
    <x v="6"/>
    <n v="47858"/>
    <n v="23757"/>
    <n v="31572"/>
    <n v="21062.558669999999"/>
    <n v="4"/>
    <n v="17029"/>
    <n v="1.4989631836595854"/>
    <n v="35.582347778845751"/>
  </r>
  <r>
    <x v="160"/>
    <x v="1"/>
    <x v="6"/>
    <n v="23290"/>
    <n v="28625"/>
    <n v="37861"/>
    <n v="0"/>
    <n v="9"/>
    <n v="19632"/>
    <s v="NA"/>
    <n v="84.293688278231002"/>
  </r>
  <r>
    <x v="160"/>
    <x v="2"/>
    <x v="6"/>
    <n v="15145"/>
    <n v="19334"/>
    <n v="33072"/>
    <n v="19731.820599999999"/>
    <n v="2"/>
    <n v="2060"/>
    <n v="1.6760744317734169"/>
    <n v="13.601848794981841"/>
  </r>
  <r>
    <x v="160"/>
    <x v="4"/>
    <x v="6"/>
    <n v="9979"/>
    <n v="6395"/>
    <n v="20868"/>
    <n v="958.81"/>
    <n v="4"/>
    <n v="9762"/>
    <n v="21.764478885284884"/>
    <n v="97.825433410161338"/>
  </r>
  <r>
    <x v="160"/>
    <x v="3"/>
    <x v="6"/>
    <n v="40343"/>
    <n v="5523"/>
    <n v="10459"/>
    <n v="6509.3202500000007"/>
    <n v="7"/>
    <n v="1354"/>
    <n v="1.6067729959975465"/>
    <n v="3.3562204099843838"/>
  </r>
  <r>
    <x v="160"/>
    <x v="0"/>
    <x v="6"/>
    <n v="5522"/>
    <n v="9216"/>
    <n v="10637"/>
    <n v="6607.0307000000003"/>
    <n v="4"/>
    <n v="3011"/>
    <n v="1.6099516534712031"/>
    <n v="54.527345164795364"/>
  </r>
  <r>
    <x v="161"/>
    <x v="0"/>
    <x v="6"/>
    <n v="19983"/>
    <n v="9716"/>
    <n v="7729"/>
    <n v="2601.5879"/>
    <n v="2"/>
    <n v="342"/>
    <n v="2.9708779011464497"/>
    <n v="1.7114547365260473"/>
  </r>
  <r>
    <x v="161"/>
    <x v="1"/>
    <x v="6"/>
    <n v="37240"/>
    <n v="19763"/>
    <n v="28737"/>
    <n v="1386.0889"/>
    <n v="7"/>
    <n v="2039"/>
    <n v="20.732436425975276"/>
    <n v="5.4752953813104188"/>
  </r>
  <r>
    <x v="161"/>
    <x v="2"/>
    <x v="6"/>
    <n v="22416"/>
    <n v="15696"/>
    <n v="24408"/>
    <n v="13528.0028"/>
    <n v="2"/>
    <n v="15345"/>
    <n v="1.80425746215842"/>
    <n v="68.45556745182013"/>
  </r>
  <r>
    <x v="161"/>
    <x v="4"/>
    <x v="6"/>
    <n v="15283"/>
    <n v="28132"/>
    <n v="28625"/>
    <n v="733.77"/>
    <n v="6"/>
    <n v="10037"/>
    <n v="39.010861714161116"/>
    <n v="65.674278610220512"/>
  </r>
  <r>
    <x v="161"/>
    <x v="1"/>
    <x v="6"/>
    <n v="20930"/>
    <n v="25164"/>
    <n v="18763"/>
    <n v="435.93509999999998"/>
    <n v="7"/>
    <n v="2593"/>
    <n v="43.040810432562097"/>
    <n v="12.388915432393693"/>
  </r>
  <r>
    <x v="161"/>
    <x v="0"/>
    <x v="6"/>
    <n v="25704"/>
    <n v="35424"/>
    <n v="13324"/>
    <n v="644.31040000000007"/>
    <n v="7"/>
    <n v="14237"/>
    <n v="20.679473744331922"/>
    <n v="55.388266417678182"/>
  </r>
  <r>
    <x v="161"/>
    <x v="0"/>
    <x v="6"/>
    <n v="14981"/>
    <n v="32841"/>
    <n v="6015"/>
    <n v="7090.2389000000003"/>
    <n v="8"/>
    <n v="1195"/>
    <n v="0.8483494117525433"/>
    <n v="7.9767705760630134"/>
  </r>
  <r>
    <x v="161"/>
    <x v="2"/>
    <x v="6"/>
    <n v="32210"/>
    <n v="28389"/>
    <n v="30895"/>
    <n v="17897.448700000001"/>
    <n v="10"/>
    <n v="17776"/>
    <n v="1.7262236935480082"/>
    <n v="55.187829866501083"/>
  </r>
  <r>
    <x v="161"/>
    <x v="4"/>
    <x v="6"/>
    <n v="19737"/>
    <n v="33451"/>
    <n v="27336"/>
    <n v="7422"/>
    <n v="2"/>
    <n v="16787"/>
    <n v="3.683104284559418"/>
    <n v="85.053452905710088"/>
  </r>
  <r>
    <x v="162"/>
    <x v="1"/>
    <x v="6"/>
    <n v="48665"/>
    <n v="7039"/>
    <n v="32974"/>
    <n v="2676.0517800000002"/>
    <n v="7"/>
    <n v="17268"/>
    <n v="12.321884145306036"/>
    <n v="35.483406965991989"/>
  </r>
  <r>
    <x v="162"/>
    <x v="4"/>
    <x v="6"/>
    <n v="40107"/>
    <n v="9235"/>
    <n v="37687"/>
    <n v="4442"/>
    <n v="5"/>
    <n v="1651"/>
    <n v="8.4842413327330028"/>
    <n v="4.1164883935472609"/>
  </r>
  <r>
    <x v="162"/>
    <x v="3"/>
    <x v="6"/>
    <n v="41289"/>
    <n v="27314"/>
    <n v="24449"/>
    <n v="7264.9217000000008"/>
    <n v="3"/>
    <n v="14279"/>
    <n v="3.3653494159475934"/>
    <n v="34.583060863668294"/>
  </r>
  <r>
    <x v="162"/>
    <x v="2"/>
    <x v="6"/>
    <n v="22312"/>
    <n v="17483"/>
    <n v="14948"/>
    <n v="14093.1739"/>
    <n v="5"/>
    <n v="8470"/>
    <n v="1.0606553290313121"/>
    <n v="37.961634994621733"/>
  </r>
  <r>
    <x v="162"/>
    <x v="4"/>
    <x v="6"/>
    <n v="44975"/>
    <n v="29537"/>
    <n v="25160"/>
    <n v="6206.29"/>
    <n v="6"/>
    <n v="12395"/>
    <n v="4.0539517167260959"/>
    <n v="27.5597554196776"/>
  </r>
  <r>
    <x v="162"/>
    <x v="0"/>
    <x v="6"/>
    <n v="32801"/>
    <n v="12315"/>
    <n v="34678"/>
    <n v="1890.7203599999998"/>
    <n v="7"/>
    <n v="11373"/>
    <n v="18.341157546957394"/>
    <n v="34.672723392579499"/>
  </r>
  <r>
    <x v="162"/>
    <x v="2"/>
    <x v="6"/>
    <n v="30716"/>
    <n v="30350"/>
    <n v="39619"/>
    <n v="16103.4262"/>
    <n v="8"/>
    <n v="10468"/>
    <n v="2.4602838866675465"/>
    <n v="34.079958327907278"/>
  </r>
  <r>
    <x v="162"/>
    <x v="4"/>
    <x v="6"/>
    <n v="24654"/>
    <n v="16824"/>
    <n v="7712"/>
    <n v="5397.8099999999995"/>
    <n v="9"/>
    <n v="18655"/>
    <n v="1.4287275765541954"/>
    <n v="75.667234525837586"/>
  </r>
  <r>
    <x v="162"/>
    <x v="1"/>
    <x v="6"/>
    <n v="27255"/>
    <n v="27502"/>
    <n v="35105"/>
    <n v="4652.2352800000008"/>
    <n v="9"/>
    <n v="18639"/>
    <n v="7.5458350421176448"/>
    <n v="68.3874518436984"/>
  </r>
  <r>
    <x v="163"/>
    <x v="2"/>
    <x v="6"/>
    <n v="29697"/>
    <n v="37640"/>
    <n v="31973"/>
    <n v="12206.960300000001"/>
    <n v="3"/>
    <n v="7104"/>
    <n v="2.6192433836292559"/>
    <n v="23.921608243256895"/>
  </r>
  <r>
    <x v="163"/>
    <x v="0"/>
    <x v="6"/>
    <n v="29632"/>
    <n v="20418"/>
    <n v="27804"/>
    <n v="1931.8706500000001"/>
    <n v="2"/>
    <n v="2858"/>
    <n v="14.392267929532444"/>
    <n v="9.6449784017278617"/>
  </r>
  <r>
    <x v="163"/>
    <x v="2"/>
    <x v="6"/>
    <n v="31600"/>
    <n v="13444"/>
    <n v="21058"/>
    <n v="15593.3467"/>
    <n v="9"/>
    <n v="15750"/>
    <n v="1.3504477521813838"/>
    <n v="49.841772151898731"/>
  </r>
  <r>
    <x v="163"/>
    <x v="4"/>
    <x v="6"/>
    <n v="25633"/>
    <n v="21216"/>
    <n v="34008"/>
    <n v="6603.83"/>
    <n v="7"/>
    <n v="745"/>
    <n v="5.1497388636594223"/>
    <n v="2.9064097062380525"/>
  </r>
  <r>
    <x v="163"/>
    <x v="0"/>
    <x v="6"/>
    <n v="20776"/>
    <n v="17409"/>
    <n v="10586"/>
    <n v="6549.7083499999999"/>
    <n v="1"/>
    <n v="5692"/>
    <n v="1.616255172644443"/>
    <n v="27.396996534462843"/>
  </r>
  <r>
    <x v="163"/>
    <x v="3"/>
    <x v="6"/>
    <n v="44573"/>
    <n v="30192"/>
    <n v="8197"/>
    <n v="7763.7504499999995"/>
    <n v="9"/>
    <n v="15746"/>
    <n v="1.0558041571261478"/>
    <n v="35.326318623381866"/>
  </r>
  <r>
    <x v="163"/>
    <x v="0"/>
    <x v="6"/>
    <n v="19592"/>
    <n v="21411"/>
    <n v="32004"/>
    <n v="5893.58"/>
    <n v="5"/>
    <n v="18065"/>
    <n v="5.4303156994560187"/>
    <n v="92.206002449979579"/>
  </r>
  <r>
    <x v="163"/>
    <x v="4"/>
    <x v="6"/>
    <n v="5619"/>
    <n v="7953"/>
    <n v="16120"/>
    <n v="8064.39"/>
    <n v="2"/>
    <n v="15726"/>
    <n v="1.9989112629721528"/>
    <n v="279.8718633208756"/>
  </r>
  <r>
    <x v="163"/>
    <x v="1"/>
    <x v="6"/>
    <n v="16105"/>
    <n v="36481"/>
    <n v="32616"/>
    <n v="957.59343999999999"/>
    <n v="1"/>
    <n v="952"/>
    <n v="34.060383705218364"/>
    <n v="5.9112076994722136"/>
  </r>
  <r>
    <x v="163"/>
    <x v="2"/>
    <x v="6"/>
    <n v="12682"/>
    <n v="30136"/>
    <n v="21794"/>
    <n v="16670.215100000001"/>
    <n v="3"/>
    <n v="8584"/>
    <n v="1.3073616548595104"/>
    <n v="67.686484781580191"/>
  </r>
  <r>
    <x v="164"/>
    <x v="4"/>
    <x v="6"/>
    <n v="32495"/>
    <n v="5557"/>
    <n v="30432"/>
    <n v="1960.78"/>
    <n v="1"/>
    <n v="11901"/>
    <n v="15.52035414477912"/>
    <n v="36.624096014771503"/>
  </r>
  <r>
    <x v="164"/>
    <x v="1"/>
    <x v="6"/>
    <n v="27914"/>
    <n v="15964"/>
    <n v="22946"/>
    <n v="6382.3406600000008"/>
    <n v="2"/>
    <n v="2202"/>
    <n v="3.5952327245409048"/>
    <n v="7.8885147237945112"/>
  </r>
  <r>
    <x v="164"/>
    <x v="0"/>
    <x v="6"/>
    <n v="10532"/>
    <n v="29272"/>
    <n v="7888"/>
    <n v="5889.54"/>
    <n v="1"/>
    <n v="10474"/>
    <n v="1.3393236144079164"/>
    <n v="99.449297379415114"/>
  </r>
  <r>
    <x v="164"/>
    <x v="0"/>
    <x v="6"/>
    <n v="15241"/>
    <n v="28018"/>
    <n v="16218"/>
    <n v="3594.1760599999998"/>
    <n v="7"/>
    <n v="14544"/>
    <n v="4.5122998231756073"/>
    <n v="95.426809264483964"/>
  </r>
  <r>
    <x v="164"/>
    <x v="2"/>
    <x v="6"/>
    <n v="34856"/>
    <n v="25571"/>
    <n v="32367"/>
    <n v="16882.231199999998"/>
    <n v="7"/>
    <n v="6940"/>
    <n v="1.91722288461492"/>
    <n v="19.910488868487491"/>
  </r>
  <r>
    <x v="164"/>
    <x v="4"/>
    <x v="6"/>
    <n v="26076"/>
    <n v="38223"/>
    <n v="32970"/>
    <n v="7963.37"/>
    <n v="7"/>
    <n v="16098"/>
    <n v="4.1402069726761406"/>
    <n v="61.73492867004142"/>
  </r>
  <r>
    <x v="164"/>
    <x v="1"/>
    <x v="6"/>
    <n v="45417"/>
    <n v="31048"/>
    <n v="23466"/>
    <n v="6742.9270299999998"/>
    <n v="2"/>
    <n v="1705"/>
    <n v="3.4800910488275001"/>
    <n v="3.7541008873329367"/>
  </r>
  <r>
    <x v="164"/>
    <x v="3"/>
    <x v="6"/>
    <n v="42036"/>
    <n v="30806"/>
    <n v="18706"/>
    <n v="7999.5319800000007"/>
    <n v="8"/>
    <n v="19616"/>
    <n v="2.3383868014738529"/>
    <n v="46.664763536016743"/>
  </r>
  <r>
    <x v="164"/>
    <x v="3"/>
    <x v="6"/>
    <n v="35173"/>
    <n v="24414"/>
    <n v="7216"/>
    <n v="6180.4278999999997"/>
    <n v="6"/>
    <n v="15407"/>
    <n v="1.1675566994317659"/>
    <n v="43.803485628180702"/>
  </r>
  <r>
    <x v="164"/>
    <x v="2"/>
    <x v="6"/>
    <n v="5030"/>
    <n v="7505"/>
    <n v="16614"/>
    <n v="3364.6499999999996"/>
    <n v="8"/>
    <n v="8642"/>
    <n v="4.937809281797513"/>
    <n v="171.80914512922465"/>
  </r>
  <r>
    <x v="165"/>
    <x v="0"/>
    <x v="6"/>
    <n v="37786"/>
    <n v="25741"/>
    <n v="5488"/>
    <n v="5342.81"/>
    <n v="1"/>
    <n v="2981"/>
    <n v="1.0271748387084698"/>
    <n v="7.8891652993172077"/>
  </r>
  <r>
    <x v="165"/>
    <x v="3"/>
    <x v="6"/>
    <n v="30464"/>
    <n v="27359"/>
    <n v="17026"/>
    <n v="4129.75"/>
    <n v="7"/>
    <n v="18144"/>
    <n v="4.1227677220170715"/>
    <n v="59.558823529411761"/>
  </r>
  <r>
    <x v="165"/>
    <x v="0"/>
    <x v="6"/>
    <n v="47413"/>
    <n v="13610"/>
    <n v="12208"/>
    <n v="7380.9463000000005"/>
    <n v="5"/>
    <n v="14400"/>
    <n v="1.6539884594472662"/>
    <n v="30.371417121886402"/>
  </r>
  <r>
    <x v="165"/>
    <x v="4"/>
    <x v="6"/>
    <n v="34323"/>
    <n v="18672"/>
    <n v="13413"/>
    <n v="7575.42"/>
    <n v="4"/>
    <n v="8251"/>
    <n v="1.7705948977086419"/>
    <n v="24.039273956239256"/>
  </r>
  <r>
    <x v="165"/>
    <x v="1"/>
    <x v="6"/>
    <n v="38744"/>
    <n v="24702"/>
    <n v="20931"/>
    <n v="9192.6582909999997"/>
    <n v="3"/>
    <n v="19637"/>
    <n v="2.2769257093448512"/>
    <n v="50.683976873838532"/>
  </r>
  <r>
    <x v="165"/>
    <x v="1"/>
    <x v="6"/>
    <n v="43040"/>
    <n v="20251"/>
    <n v="9103"/>
    <n v="6521.3672400000005"/>
    <n v="8"/>
    <n v="10273"/>
    <n v="1.3958729304746222"/>
    <n v="23.868494423791823"/>
  </r>
  <r>
    <x v="165"/>
    <x v="2"/>
    <x v="6"/>
    <n v="12462"/>
    <n v="12594"/>
    <n v="5893"/>
    <n v="16891.363000000001"/>
    <n v="9"/>
    <n v="11818"/>
    <n v="0.34887652346350023"/>
    <n v="94.832290162092761"/>
  </r>
  <r>
    <x v="165"/>
    <x v="1"/>
    <x v="6"/>
    <n v="29886"/>
    <n v="8237"/>
    <n v="31859"/>
    <n v="9189.9640259999996"/>
    <n v="7"/>
    <n v="6500"/>
    <n v="3.4667165083416402"/>
    <n v="21.749314060095028"/>
  </r>
  <r>
    <x v="166"/>
    <x v="0"/>
    <x v="6"/>
    <n v="44551"/>
    <n v="31667"/>
    <n v="34774"/>
    <n v="9214.2685000000001"/>
    <n v="6"/>
    <n v="7956"/>
    <n v="3.7739295311396668"/>
    <n v="17.858185001459002"/>
  </r>
  <r>
    <x v="166"/>
    <x v="4"/>
    <x v="6"/>
    <n v="38127"/>
    <n v="32234"/>
    <n v="26728"/>
    <n v="9071.9500000000007"/>
    <n v="1"/>
    <n v="19580"/>
    <n v="2.9462243508837678"/>
    <n v="51.354683033021217"/>
  </r>
  <r>
    <x v="166"/>
    <x v="0"/>
    <x v="6"/>
    <n v="7265"/>
    <n v="15092"/>
    <n v="13549"/>
    <n v="9222.4141"/>
    <n v="8"/>
    <n v="5476"/>
    <n v="1.4691381077759238"/>
    <n v="75.375086028905713"/>
  </r>
  <r>
    <x v="166"/>
    <x v="1"/>
    <x v="6"/>
    <n v="6828"/>
    <n v="20299"/>
    <n v="6879"/>
    <n v="6525.2461499999999"/>
    <n v="6"/>
    <n v="267"/>
    <n v="1.0542131042826637"/>
    <n v="3.9103690685413008"/>
  </r>
  <r>
    <x v="166"/>
    <x v="2"/>
    <x v="6"/>
    <n v="40601"/>
    <n v="23628"/>
    <n v="5837"/>
    <n v="11566.914699999999"/>
    <n v="6"/>
    <n v="10416"/>
    <n v="0.50462894828817229"/>
    <n v="25.65454052855841"/>
  </r>
  <r>
    <x v="166"/>
    <x v="0"/>
    <x v="3"/>
    <n v="36331"/>
    <n v="7447"/>
    <n v="36941"/>
    <n v="0"/>
    <n v="7"/>
    <n v="5012"/>
    <s v="NA"/>
    <n v="13.795381354765905"/>
  </r>
  <r>
    <x v="166"/>
    <x v="4"/>
    <x v="6"/>
    <n v="28058"/>
    <n v="17392"/>
    <n v="25625"/>
    <n v="7424.65"/>
    <n v="2"/>
    <n v="2271"/>
    <n v="3.4513411406598293"/>
    <n v="8.0939482500534599"/>
  </r>
  <r>
    <x v="166"/>
    <x v="0"/>
    <x v="6"/>
    <n v="38428"/>
    <n v="21781"/>
    <n v="30554"/>
    <n v="8382.987799999999"/>
    <n v="8"/>
    <n v="7022"/>
    <n v="3.6447625511276547"/>
    <n v="18.273134172998855"/>
  </r>
  <r>
    <x v="166"/>
    <x v="1"/>
    <x v="3"/>
    <n v="30388"/>
    <n v="10389"/>
    <n v="27176"/>
    <n v="0"/>
    <n v="4"/>
    <n v="4535"/>
    <s v="NA"/>
    <n v="14.92365407397657"/>
  </r>
  <r>
    <x v="167"/>
    <x v="1"/>
    <x v="6"/>
    <n v="43951"/>
    <n v="39393"/>
    <n v="21452"/>
    <n v="5901.6211000000003"/>
    <n v="7"/>
    <n v="277"/>
    <n v="3.6349334592151297"/>
    <n v="0.63024732088007096"/>
  </r>
  <r>
    <x v="167"/>
    <x v="2"/>
    <x v="6"/>
    <n v="35568"/>
    <n v="11312"/>
    <n v="21063"/>
    <n v="7535.846912"/>
    <n v="10"/>
    <n v="9696"/>
    <n v="2.7950408555220925"/>
    <n v="27.260458839406208"/>
  </r>
  <r>
    <x v="167"/>
    <x v="0"/>
    <x v="3"/>
    <n v="28068"/>
    <n v="28640"/>
    <n v="38345"/>
    <n v="0"/>
    <n v="9"/>
    <n v="8328"/>
    <s v="NA"/>
    <n v="29.670799486960242"/>
  </r>
  <r>
    <x v="167"/>
    <x v="1"/>
    <x v="6"/>
    <n v="33665"/>
    <n v="12178"/>
    <n v="29345"/>
    <n v="6394.6196"/>
    <n v="8"/>
    <n v="4624"/>
    <n v="4.5890141768558053"/>
    <n v="13.735333432348137"/>
  </r>
  <r>
    <x v="167"/>
    <x v="4"/>
    <x v="6"/>
    <n v="40308"/>
    <n v="6911"/>
    <n v="39870"/>
    <n v="0"/>
    <n v="4"/>
    <n v="15950"/>
    <s v="NA"/>
    <n v="39.570308623598294"/>
  </r>
  <r>
    <x v="167"/>
    <x v="0"/>
    <x v="6"/>
    <n v="23990"/>
    <n v="28729"/>
    <n v="5295"/>
    <n v="10004.29106"/>
    <n v="5"/>
    <n v="5502"/>
    <n v="0.52927288582905341"/>
    <n v="22.934556065027095"/>
  </r>
  <r>
    <x v="167"/>
    <x v="1"/>
    <x v="6"/>
    <n v="26351"/>
    <n v="33237"/>
    <n v="5981"/>
    <n v="5965.4617600000001"/>
    <n v="7"/>
    <n v="7823"/>
    <n v="1.0026047002939802"/>
    <n v="29.687677886987213"/>
  </r>
  <r>
    <x v="167"/>
    <x v="4"/>
    <x v="6"/>
    <n v="35221"/>
    <n v="9941"/>
    <n v="32182"/>
    <n v="5774.86"/>
    <n v="1"/>
    <n v="804"/>
    <n v="5.5727757902356077"/>
    <n v="2.2827290536895601"/>
  </r>
  <r>
    <x v="167"/>
    <x v="3"/>
    <x v="6"/>
    <n v="22543"/>
    <n v="16035"/>
    <n v="26449"/>
    <n v="5475.1140999999998"/>
    <n v="7"/>
    <n v="4810"/>
    <n v="4.8307669058440261"/>
    <n v="21.337000399237013"/>
  </r>
  <r>
    <x v="167"/>
    <x v="0"/>
    <x v="3"/>
    <n v="42306"/>
    <n v="19696"/>
    <n v="38068"/>
    <n v="0"/>
    <n v="4"/>
    <n v="13015"/>
    <s v="NA"/>
    <n v="30.763957831040518"/>
  </r>
  <r>
    <x v="168"/>
    <x v="4"/>
    <x v="6"/>
    <n v="44957"/>
    <n v="26468"/>
    <n v="15996"/>
    <n v="8025.88"/>
    <n v="5"/>
    <n v="14224"/>
    <n v="1.9930524752425902"/>
    <n v="31.639121827524079"/>
  </r>
  <r>
    <x v="168"/>
    <x v="0"/>
    <x v="6"/>
    <n v="33078"/>
    <n v="16770"/>
    <n v="12884"/>
    <n v="10047.2603"/>
    <n v="10"/>
    <n v="2919"/>
    <n v="1.2823396244645917"/>
    <n v="8.8245964084890254"/>
  </r>
  <r>
    <x v="168"/>
    <x v="1"/>
    <x v="6"/>
    <n v="14717"/>
    <n v="34509"/>
    <n v="12706"/>
    <n v="6046.8909000000003"/>
    <n v="4"/>
    <n v="19327"/>
    <n v="2.1012451208603746"/>
    <n v="131.32431881497587"/>
  </r>
  <r>
    <x v="168"/>
    <x v="0"/>
    <x v="6"/>
    <n v="5797"/>
    <n v="22410"/>
    <n v="23967"/>
    <n v="10748.7274"/>
    <n v="9"/>
    <n v="19338"/>
    <n v="2.22975233328552"/>
    <n v="333.58633776091085"/>
  </r>
  <r>
    <x v="168"/>
    <x v="4"/>
    <x v="6"/>
    <n v="27165"/>
    <n v="31503"/>
    <n v="27911"/>
    <n v="6111.71"/>
    <n v="6"/>
    <n v="17392"/>
    <n v="4.5668069983687056"/>
    <n v="64.023559727590651"/>
  </r>
  <r>
    <x v="168"/>
    <x v="4"/>
    <x v="6"/>
    <n v="42474"/>
    <n v="6305"/>
    <n v="15130"/>
    <n v="5464.1"/>
    <n v="2"/>
    <n v="18268"/>
    <n v="2.7689829981149683"/>
    <n v="43.009841314686632"/>
  </r>
  <r>
    <x v="168"/>
    <x v="1"/>
    <x v="6"/>
    <n v="42625"/>
    <n v="37050"/>
    <n v="14345"/>
    <n v="5028.8529799999997"/>
    <n v="6"/>
    <n v="1671"/>
    <n v="2.8525391489969549"/>
    <n v="3.920234604105572"/>
  </r>
  <r>
    <x v="168"/>
    <x v="0"/>
    <x v="6"/>
    <n v="47644"/>
    <n v="10633"/>
    <n v="18517"/>
    <n v="8271.1294500000004"/>
    <n v="5"/>
    <n v="11639"/>
    <n v="2.2387510813290437"/>
    <n v="24.42909915204433"/>
  </r>
  <r>
    <x v="168"/>
    <x v="1"/>
    <x v="6"/>
    <n v="27097"/>
    <n v="14013"/>
    <n v="12194"/>
    <n v="4621.7667199999996"/>
    <n v="8"/>
    <n v="16013"/>
    <n v="2.6383850026943811"/>
    <n v="59.095102778905414"/>
  </r>
  <r>
    <x v="169"/>
    <x v="0"/>
    <x v="6"/>
    <n v="14679"/>
    <n v="20015"/>
    <n v="30851"/>
    <n v="10583.501699999999"/>
    <n v="3"/>
    <n v="11617"/>
    <n v="2.9150087442230963"/>
    <n v="79.140268410654684"/>
  </r>
  <r>
    <x v="169"/>
    <x v="3"/>
    <x v="6"/>
    <n v="36783"/>
    <n v="38074"/>
    <n v="10750"/>
    <n v="7735.9586600000002"/>
    <n v="10"/>
    <n v="1309"/>
    <n v="1.3896144579448928"/>
    <n v="3.5587091863088927"/>
  </r>
  <r>
    <x v="169"/>
    <x v="4"/>
    <x v="6"/>
    <n v="25123"/>
    <n v="7606"/>
    <n v="10118"/>
    <n v="6631.4"/>
    <n v="8"/>
    <n v="12721"/>
    <n v="1.5257713303374854"/>
    <n v="50.63487640807228"/>
  </r>
  <r>
    <x v="169"/>
    <x v="2"/>
    <x v="6"/>
    <n v="20848"/>
    <n v="16769"/>
    <n v="10250"/>
    <n v="7995.99"/>
    <n v="8"/>
    <n v="19181"/>
    <n v="1.2818925486400059"/>
    <n v="92.004029163468914"/>
  </r>
  <r>
    <x v="169"/>
    <x v="4"/>
    <x v="6"/>
    <n v="37562"/>
    <n v="14789"/>
    <n v="27919"/>
    <n v="6129.66"/>
    <n v="3"/>
    <n v="13484"/>
    <n v="4.5547387620194266"/>
    <n v="35.897982003088231"/>
  </r>
  <r>
    <x v="169"/>
    <x v="1"/>
    <x v="6"/>
    <n v="38476"/>
    <n v="29556"/>
    <n v="8639"/>
    <n v="5204.8679500000007"/>
    <n v="4"/>
    <n v="12948"/>
    <n v="1.6597923488145361"/>
    <n v="33.652146792805901"/>
  </r>
  <r>
    <x v="169"/>
    <x v="0"/>
    <x v="6"/>
    <n v="27251"/>
    <n v="20015"/>
    <n v="12802"/>
    <n v="11409.6738"/>
    <n v="2"/>
    <n v="11242"/>
    <n v="1.1220303248283925"/>
    <n v="41.253531980477781"/>
  </r>
  <r>
    <x v="169"/>
    <x v="2"/>
    <x v="6"/>
    <n v="12715"/>
    <n v="29181"/>
    <n v="20991"/>
    <n v="8492.7732999999989"/>
    <n v="8"/>
    <n v="955"/>
    <n v="2.4716307922642895"/>
    <n v="7.5108139992135268"/>
  </r>
  <r>
    <x v="169"/>
    <x v="2"/>
    <x v="6"/>
    <n v="7822"/>
    <n v="20553"/>
    <n v="18535"/>
    <n v="7492.1"/>
    <n v="2"/>
    <n v="18458"/>
    <n v="2.4739392159741591"/>
    <n v="235.97545384812068"/>
  </r>
  <r>
    <x v="170"/>
    <x v="1"/>
    <x v="6"/>
    <n v="12546"/>
    <n v="20019"/>
    <n v="8406"/>
    <n v="5217.8912899999996"/>
    <n v="8"/>
    <n v="8507"/>
    <n v="1.610995617350242"/>
    <n v="67.806472182368879"/>
  </r>
  <r>
    <x v="170"/>
    <x v="4"/>
    <x v="6"/>
    <n v="45672"/>
    <n v="26195"/>
    <n v="21873"/>
    <n v="745.26"/>
    <n v="10"/>
    <n v="4251"/>
    <n v="29.349488769020208"/>
    <n v="9.3076720966894371"/>
  </r>
  <r>
    <x v="170"/>
    <x v="0"/>
    <x v="6"/>
    <n v="23579"/>
    <n v="25023"/>
    <n v="23934"/>
    <n v="10271.472"/>
    <n v="8"/>
    <n v="16927"/>
    <n v="2.3301431381986926"/>
    <n v="71.788455829339668"/>
  </r>
  <r>
    <x v="170"/>
    <x v="2"/>
    <x v="6"/>
    <n v="17999"/>
    <n v="34354"/>
    <n v="14470"/>
    <n v="7822.8292809999994"/>
    <n v="5"/>
    <n v="9147"/>
    <n v="1.849714403859557"/>
    <n v="50.819489971665085"/>
  </r>
  <r>
    <x v="170"/>
    <x v="4"/>
    <x v="6"/>
    <n v="20906"/>
    <n v="16315"/>
    <n v="27251"/>
    <n v="6494.22"/>
    <n v="10"/>
    <n v="784"/>
    <n v="4.1961929223216954"/>
    <n v="3.7501195828948628"/>
  </r>
  <r>
    <x v="170"/>
    <x v="3"/>
    <x v="6"/>
    <n v="48202"/>
    <n v="24471"/>
    <n v="18876"/>
    <n v="5281.0236999999997"/>
    <n v="4"/>
    <n v="92"/>
    <n v="3.5743070041514868"/>
    <n v="0.19086344964939214"/>
  </r>
  <r>
    <x v="170"/>
    <x v="0"/>
    <x v="6"/>
    <n v="26378"/>
    <n v="29010"/>
    <n v="19208"/>
    <n v="3037.4270999999999"/>
    <n v="10"/>
    <n v="14878"/>
    <n v="6.3237731697330286"/>
    <n v="56.403063158692845"/>
  </r>
  <r>
    <x v="170"/>
    <x v="0"/>
    <x v="6"/>
    <n v="19655"/>
    <n v="17767"/>
    <n v="26517"/>
    <n v="6616.5447000000004"/>
    <n v="8"/>
    <n v="13314"/>
    <n v="4.007680927478658"/>
    <n v="67.738488934113462"/>
  </r>
  <r>
    <x v="170"/>
    <x v="1"/>
    <x v="6"/>
    <n v="37348"/>
    <n v="22855"/>
    <n v="22304"/>
    <n v="4301.3500000000004"/>
    <n v="5"/>
    <n v="3609"/>
    <n v="5.1853487858463039"/>
    <n v="9.6631680411267009"/>
  </r>
  <r>
    <x v="171"/>
    <x v="1"/>
    <x v="6"/>
    <n v="14754"/>
    <n v="25339"/>
    <n v="34113"/>
    <n v="6057.71"/>
    <n v="2"/>
    <n v="8280"/>
    <n v="5.6313359338760023"/>
    <n v="56.120374135827575"/>
  </r>
  <r>
    <x v="171"/>
    <x v="1"/>
    <x v="6"/>
    <n v="35288"/>
    <n v="35197"/>
    <n v="26400"/>
    <n v="10372.959999999999"/>
    <n v="4"/>
    <n v="7832"/>
    <n v="2.5450787431938426"/>
    <n v="22.194513715710723"/>
  </r>
  <r>
    <x v="171"/>
    <x v="4"/>
    <x v="6"/>
    <n v="32650"/>
    <n v="28467"/>
    <n v="26551"/>
    <n v="787.47"/>
    <n v="1"/>
    <n v="11872"/>
    <n v="33.716840006603427"/>
    <n v="36.361408882082699"/>
  </r>
  <r>
    <x v="171"/>
    <x v="0"/>
    <x v="6"/>
    <n v="47296"/>
    <n v="8278"/>
    <n v="34701"/>
    <n v="8080.1315170000007"/>
    <n v="7"/>
    <n v="3537"/>
    <n v="4.2946083150987899"/>
    <n v="7.4784336941813256"/>
  </r>
  <r>
    <x v="171"/>
    <x v="1"/>
    <x v="6"/>
    <n v="33268"/>
    <n v="30086"/>
    <n v="19021"/>
    <n v="4854.9942600000004"/>
    <n v="5"/>
    <n v="9614"/>
    <n v="3.9178213158175801"/>
    <n v="28.898641337020557"/>
  </r>
  <r>
    <x v="171"/>
    <x v="2"/>
    <x v="6"/>
    <n v="45874"/>
    <n v="27336"/>
    <n v="11864"/>
    <n v="7584.8925200000003"/>
    <n v="1"/>
    <n v="7085"/>
    <n v="1.5641619137933414"/>
    <n v="15.444478353751581"/>
  </r>
  <r>
    <x v="171"/>
    <x v="2"/>
    <x v="6"/>
    <n v="9029"/>
    <n v="24350"/>
    <n v="16512"/>
    <n v="9502.16"/>
    <n v="9"/>
    <n v="3617"/>
    <n v="1.7377101627419451"/>
    <n v="40.05980728762875"/>
  </r>
  <r>
    <x v="171"/>
    <x v="4"/>
    <x v="6"/>
    <n v="10628"/>
    <n v="7285"/>
    <n v="6874"/>
    <n v="6141.29"/>
    <n v="3"/>
    <n v="11524"/>
    <n v="1.1193088097126174"/>
    <n v="108.43056078283779"/>
  </r>
  <r>
    <x v="171"/>
    <x v="0"/>
    <x v="6"/>
    <n v="23862"/>
    <n v="23465"/>
    <n v="32150"/>
    <n v="8355.2999999999993"/>
    <n v="10"/>
    <n v="14562"/>
    <n v="3.8478570488193125"/>
    <n v="61.025898918783007"/>
  </r>
  <r>
    <x v="172"/>
    <x v="1"/>
    <x v="6"/>
    <n v="28017"/>
    <n v="18285"/>
    <n v="22819"/>
    <n v="4825.2125500000002"/>
    <n v="4"/>
    <n v="15259"/>
    <n v="4.7291180986421004"/>
    <n v="54.463361530499341"/>
  </r>
  <r>
    <x v="172"/>
    <x v="2"/>
    <x v="6"/>
    <n v="23880"/>
    <n v="14799"/>
    <n v="24326"/>
    <n v="7757.0324479999999"/>
    <n v="1"/>
    <n v="18949"/>
    <n v="3.1359930699106444"/>
    <n v="79.35092127303183"/>
  </r>
  <r>
    <x v="172"/>
    <x v="3"/>
    <x v="6"/>
    <n v="46507"/>
    <n v="35328"/>
    <n v="10254"/>
    <n v="7948.9591600000003"/>
    <n v="7"/>
    <n v="19497"/>
    <n v="1.2899802091825063"/>
    <n v="41.92272131077042"/>
  </r>
  <r>
    <x v="172"/>
    <x v="1"/>
    <x v="6"/>
    <n v="32710"/>
    <n v="29098"/>
    <n v="26286"/>
    <n v="3667.69"/>
    <n v="6"/>
    <n v="883"/>
    <n v="7.1669088717966893"/>
    <n v="2.6994802812595537"/>
  </r>
  <r>
    <x v="172"/>
    <x v="4"/>
    <x v="6"/>
    <n v="26855"/>
    <n v="17405"/>
    <n v="31427"/>
    <n v="4000.18"/>
    <n v="4"/>
    <n v="14994"/>
    <n v="7.8563964621592035"/>
    <n v="55.833178179110035"/>
  </r>
  <r>
    <x v="172"/>
    <x v="4"/>
    <x v="6"/>
    <n v="49408"/>
    <n v="8405"/>
    <n v="22398"/>
    <n v="7612.92"/>
    <n v="3"/>
    <n v="19261"/>
    <n v="2.9421036868901815"/>
    <n v="38.983565414507773"/>
  </r>
  <r>
    <x v="172"/>
    <x v="0"/>
    <x v="6"/>
    <n v="46473"/>
    <n v="11294"/>
    <n v="19073"/>
    <n v="6384.2499159999998"/>
    <n v="8"/>
    <n v="6409"/>
    <n v="2.9875083605671304"/>
    <n v="13.790803262109183"/>
  </r>
  <r>
    <x v="172"/>
    <x v="1"/>
    <x v="6"/>
    <n v="47992"/>
    <n v="18497"/>
    <n v="30377"/>
    <n v="4585.9174949999997"/>
    <n v="5"/>
    <n v="12478"/>
    <n v="6.6239743809433715"/>
    <n v="26.000166694449074"/>
  </r>
  <r>
    <x v="172"/>
    <x v="2"/>
    <x v="6"/>
    <n v="34319"/>
    <n v="11569"/>
    <n v="37954"/>
    <n v="5110.2887900000005"/>
    <n v="6"/>
    <n v="17572"/>
    <n v="7.4269775270371747"/>
    <n v="51.201958099012209"/>
  </r>
  <r>
    <x v="172"/>
    <x v="4"/>
    <x v="6"/>
    <n v="22644"/>
    <n v="29844"/>
    <n v="19719"/>
    <n v="6550.39"/>
    <n v="7"/>
    <n v="1334"/>
    <n v="3.0103551086271199"/>
    <n v="5.8911853029500092"/>
  </r>
  <r>
    <x v="173"/>
    <x v="4"/>
    <x v="6"/>
    <n v="10724"/>
    <n v="8002"/>
    <n v="38088"/>
    <n v="8420.5499999999993"/>
    <n v="2"/>
    <n v="1075"/>
    <n v="4.5232199796925379"/>
    <n v="10.024244684819097"/>
  </r>
  <r>
    <x v="173"/>
    <x v="1"/>
    <x v="6"/>
    <n v="48871"/>
    <n v="12837"/>
    <n v="8392"/>
    <n v="4575.7296130000004"/>
    <n v="2"/>
    <n v="593"/>
    <n v="1.8340244528780025"/>
    <n v="1.2133985390108655"/>
  </r>
  <r>
    <x v="173"/>
    <x v="2"/>
    <x v="6"/>
    <n v="5121"/>
    <n v="21906"/>
    <n v="34178"/>
    <n v="3559.4952350000003"/>
    <n v="10"/>
    <n v="17595"/>
    <n v="9.6019232344891723"/>
    <n v="343.585237258348"/>
  </r>
  <r>
    <x v="173"/>
    <x v="4"/>
    <x v="6"/>
    <n v="21435"/>
    <n v="25539"/>
    <n v="38886"/>
    <n v="8000.53"/>
    <n v="2"/>
    <n v="6744"/>
    <n v="4.8604279966452228"/>
    <n v="31.462561231630509"/>
  </r>
  <r>
    <x v="173"/>
    <x v="1"/>
    <x v="6"/>
    <n v="37565"/>
    <n v="7395"/>
    <n v="37704"/>
    <n v="5426.0837599999995"/>
    <n v="7"/>
    <n v="14996"/>
    <n v="6.9486579396260559"/>
    <n v="39.920138426727007"/>
  </r>
  <r>
    <x v="173"/>
    <x v="2"/>
    <x v="6"/>
    <n v="24658"/>
    <n v="6008"/>
    <n v="28071"/>
    <n v="13177.873"/>
    <n v="1"/>
    <n v="15864"/>
    <n v="2.130161673283693"/>
    <n v="64.336118095547079"/>
  </r>
  <r>
    <x v="173"/>
    <x v="4"/>
    <x v="6"/>
    <n v="46193"/>
    <n v="39772"/>
    <n v="21277"/>
    <n v="6690.2"/>
    <n v="9"/>
    <n v="14767"/>
    <n v="3.1803234581925803"/>
    <n v="31.968047106704478"/>
  </r>
  <r>
    <x v="173"/>
    <x v="1"/>
    <x v="6"/>
    <n v="42763"/>
    <n v="23284"/>
    <n v="34469"/>
    <n v="10903.01"/>
    <n v="9"/>
    <n v="15151"/>
    <n v="3.1614205618448481"/>
    <n v="35.430161588288939"/>
  </r>
  <r>
    <x v="173"/>
    <x v="1"/>
    <x v="6"/>
    <n v="42520"/>
    <n v="21750"/>
    <n v="19317"/>
    <n v="4626.7412399999994"/>
    <n v="9"/>
    <n v="7359"/>
    <n v="4.1750767976814718"/>
    <n v="17.307149576669804"/>
  </r>
  <r>
    <x v="173"/>
    <x v="3"/>
    <x v="6"/>
    <n v="45167"/>
    <n v="27928"/>
    <n v="20657"/>
    <n v="4913.4400000000005"/>
    <n v="1"/>
    <n v="14985"/>
    <n v="4.2041828128561658"/>
    <n v="33.176876923417545"/>
  </r>
  <r>
    <x v="174"/>
    <x v="2"/>
    <x v="6"/>
    <n v="37641"/>
    <n v="26659"/>
    <n v="30694"/>
    <n v="3885.2581530000002"/>
    <n v="8"/>
    <n v="11911"/>
    <n v="7.9001185484417924"/>
    <n v="31.64368640578093"/>
  </r>
  <r>
    <x v="174"/>
    <x v="4"/>
    <x v="6"/>
    <n v="32065"/>
    <n v="5144"/>
    <n v="24100"/>
    <n v="8270.2900000000009"/>
    <n v="6"/>
    <n v="17339"/>
    <n v="2.9140453357741984"/>
    <n v="54.074536098549821"/>
  </r>
  <r>
    <x v="174"/>
    <x v="2"/>
    <x v="6"/>
    <n v="26497"/>
    <n v="38956"/>
    <n v="21537"/>
    <n v="15544.25"/>
    <n v="4"/>
    <n v="16577"/>
    <n v="1.3855284108271548"/>
    <n v="62.561799448994229"/>
  </r>
  <r>
    <x v="174"/>
    <x v="1"/>
    <x v="6"/>
    <n v="9830"/>
    <n v="28656"/>
    <n v="28250"/>
    <n v="5297.5632299999997"/>
    <n v="3"/>
    <n v="9434"/>
    <n v="5.3326404562801226"/>
    <n v="95.971515768056975"/>
  </r>
  <r>
    <x v="174"/>
    <x v="2"/>
    <x v="6"/>
    <n v="31286"/>
    <n v="28772"/>
    <n v="26753"/>
    <n v="3407.0955000000004"/>
    <n v="9"/>
    <n v="19535"/>
    <n v="7.8521426828217749"/>
    <n v="62.440069040465382"/>
  </r>
  <r>
    <x v="174"/>
    <x v="4"/>
    <x v="6"/>
    <n v="21921"/>
    <n v="25676"/>
    <n v="18463"/>
    <n v="5491.59"/>
    <n v="7"/>
    <n v="18941"/>
    <n v="3.3620499709555882"/>
    <n v="86.405729665617443"/>
  </r>
  <r>
    <x v="174"/>
    <x v="4"/>
    <x v="6"/>
    <n v="26688"/>
    <n v="8999"/>
    <n v="14451"/>
    <n v="795.82"/>
    <n v="2"/>
    <n v="7893"/>
    <n v="18.158628835666356"/>
    <n v="29.575089928057551"/>
  </r>
  <r>
    <x v="174"/>
    <x v="1"/>
    <x v="6"/>
    <n v="17316"/>
    <n v="26500"/>
    <n v="13206"/>
    <n v="5910.7643200000002"/>
    <n v="5"/>
    <n v="15272"/>
    <n v="2.2342288213582502"/>
    <n v="88.195888195888188"/>
  </r>
  <r>
    <x v="174"/>
    <x v="3"/>
    <x v="6"/>
    <n v="24683"/>
    <n v="17941"/>
    <n v="26205"/>
    <n v="5854.91014"/>
    <n v="8"/>
    <n v="11573"/>
    <n v="4.4757305190682226"/>
    <n v="46.886521087388083"/>
  </r>
  <r>
    <x v="175"/>
    <x v="1"/>
    <x v="6"/>
    <n v="23367"/>
    <n v="28821"/>
    <n v="26011"/>
    <n v="6731.61"/>
    <n v="6"/>
    <n v="19011"/>
    <n v="3.8640087586773451"/>
    <n v="81.358325844139173"/>
  </r>
  <r>
    <x v="175"/>
    <x v="3"/>
    <x v="6"/>
    <n v="34591"/>
    <n v="35279"/>
    <n v="29181"/>
    <n v="4892.12"/>
    <n v="7"/>
    <n v="5074"/>
    <n v="5.9648986533445623"/>
    <n v="14.668555404585007"/>
  </r>
  <r>
    <x v="175"/>
    <x v="2"/>
    <x v="6"/>
    <n v="24215"/>
    <n v="12055"/>
    <n v="9262"/>
    <n v="3293.9717449999998"/>
    <n v="9"/>
    <n v="2833"/>
    <n v="2.8118031109583792"/>
    <n v="11.699359900887879"/>
  </r>
  <r>
    <x v="175"/>
    <x v="4"/>
    <x v="6"/>
    <n v="24362"/>
    <n v="6223"/>
    <n v="37400"/>
    <n v="785.86"/>
    <n v="10"/>
    <n v="4389"/>
    <n v="47.591174000458096"/>
    <n v="18.015762252688614"/>
  </r>
  <r>
    <x v="175"/>
    <x v="1"/>
    <x v="6"/>
    <n v="33152"/>
    <n v="31780"/>
    <n v="22711"/>
    <n v="5578.8311100000001"/>
    <n v="2"/>
    <n v="18970"/>
    <n v="4.0709244557145237"/>
    <n v="57.221283783783782"/>
  </r>
  <r>
    <x v="175"/>
    <x v="4"/>
    <x v="6"/>
    <n v="12667"/>
    <n v="33093"/>
    <n v="28600"/>
    <n v="6677.95"/>
    <n v="3"/>
    <n v="15613"/>
    <n v="4.2827514431824136"/>
    <n v="123.25728270308676"/>
  </r>
  <r>
    <x v="175"/>
    <x v="2"/>
    <x v="6"/>
    <n v="15876"/>
    <n v="39943"/>
    <n v="11546"/>
    <n v="6284.2044000000005"/>
    <n v="10"/>
    <n v="13077"/>
    <n v="1.8373049737210965"/>
    <n v="82.369614512471657"/>
  </r>
  <r>
    <x v="175"/>
    <x v="4"/>
    <x v="6"/>
    <n v="6674"/>
    <n v="37177"/>
    <n v="20334"/>
    <n v="802.35"/>
    <n v="4"/>
    <n v="11665"/>
    <n v="25.343054776593757"/>
    <n v="174.78273898711419"/>
  </r>
  <r>
    <x v="176"/>
    <x v="2"/>
    <x v="6"/>
    <n v="15438"/>
    <n v="22630"/>
    <n v="31474"/>
    <n v="17544.509999999998"/>
    <n v="9"/>
    <n v="6905"/>
    <n v="1.7939514982179612"/>
    <n v="44.727296281901801"/>
  </r>
  <r>
    <x v="176"/>
    <x v="1"/>
    <x v="6"/>
    <n v="34669"/>
    <n v="8838"/>
    <n v="22401"/>
    <n v="5372.5985999999994"/>
    <n v="10"/>
    <n v="3555"/>
    <n v="4.1694907190721455"/>
    <n v="10.254117511321354"/>
  </r>
  <r>
    <x v="176"/>
    <x v="0"/>
    <x v="6"/>
    <n v="24627"/>
    <n v="25969"/>
    <n v="27539"/>
    <n v="11138.777249999999"/>
    <n v="5"/>
    <n v="3328"/>
    <n v="2.4723539560861587"/>
    <n v="13.513623259024648"/>
  </r>
  <r>
    <x v="176"/>
    <x v="3"/>
    <x v="6"/>
    <n v="38261"/>
    <n v="17183"/>
    <n v="38535"/>
    <n v="5138.2384400000001"/>
    <n v="8"/>
    <n v="1514"/>
    <n v="7.4996519624340356"/>
    <n v="3.9570319646637571"/>
  </r>
  <r>
    <x v="176"/>
    <x v="3"/>
    <x v="6"/>
    <n v="11822"/>
    <n v="30609"/>
    <n v="20067"/>
    <n v="5858.2062999999998"/>
    <n v="7"/>
    <n v="9817"/>
    <n v="3.42545123410898"/>
    <n v="83.040094738622912"/>
  </r>
  <r>
    <x v="176"/>
    <x v="3"/>
    <x v="6"/>
    <n v="19575"/>
    <n v="6875"/>
    <n v="20512"/>
    <n v="5403.63"/>
    <n v="10"/>
    <n v="11802"/>
    <n v="3.7959667852906285"/>
    <n v="60.291187739463602"/>
  </r>
  <r>
    <x v="176"/>
    <x v="4"/>
    <x v="6"/>
    <n v="20415"/>
    <n v="24436"/>
    <n v="13278"/>
    <n v="5433.72"/>
    <n v="9"/>
    <n v="9380"/>
    <n v="2.4436297784942913"/>
    <n v="45.946607886358073"/>
  </r>
  <r>
    <x v="176"/>
    <x v="1"/>
    <x v="6"/>
    <n v="10639"/>
    <n v="35471"/>
    <n v="9503"/>
    <n v="7712.99"/>
    <n v="10"/>
    <n v="8975"/>
    <n v="1.2320773137265835"/>
    <n v="84.359432277469693"/>
  </r>
  <r>
    <x v="176"/>
    <x v="2"/>
    <x v="6"/>
    <n v="9039"/>
    <n v="33644"/>
    <n v="20353"/>
    <n v="5996.8418000000001"/>
    <n v="9"/>
    <n v="12119"/>
    <n v="3.393953130462771"/>
    <n v="134.07456577054984"/>
  </r>
  <r>
    <x v="176"/>
    <x v="4"/>
    <x v="6"/>
    <n v="45444"/>
    <n v="16857"/>
    <n v="33327"/>
    <n v="967.58"/>
    <n v="1"/>
    <n v="6600"/>
    <n v="34.443663573037888"/>
    <n v="14.523369421705837"/>
  </r>
  <r>
    <x v="177"/>
    <x v="1"/>
    <x v="6"/>
    <n v="41371"/>
    <n v="8446"/>
    <n v="8642"/>
    <n v="5672.4554800000005"/>
    <n v="4"/>
    <n v="3149"/>
    <n v="1.5235024815038301"/>
    <n v="7.611611998743081"/>
  </r>
  <r>
    <x v="177"/>
    <x v="2"/>
    <x v="6"/>
    <n v="44844"/>
    <n v="31613"/>
    <n v="7325"/>
    <n v="6063.1466999999993"/>
    <n v="3"/>
    <n v="16954"/>
    <n v="1.2081185500591634"/>
    <n v="37.806618499687808"/>
  </r>
  <r>
    <x v="177"/>
    <x v="2"/>
    <x v="6"/>
    <n v="9402"/>
    <n v="27021"/>
    <n v="35556"/>
    <n v="21950.42"/>
    <n v="10"/>
    <n v="2536"/>
    <n v="1.6198323312264642"/>
    <n v="26.972984471389065"/>
  </r>
  <r>
    <x v="177"/>
    <x v="4"/>
    <x v="6"/>
    <n v="12186"/>
    <n v="7484"/>
    <n v="15261"/>
    <n v="6623.52"/>
    <n v="2"/>
    <n v="10967"/>
    <n v="2.3040618885426478"/>
    <n v="89.996717544723452"/>
  </r>
  <r>
    <x v="177"/>
    <x v="0"/>
    <x v="6"/>
    <n v="26922"/>
    <n v="30296"/>
    <n v="37479"/>
    <n v="10868.188700000001"/>
    <n v="6"/>
    <n v="5513"/>
    <n v="3.4485047172579915"/>
    <n v="20.477676249907141"/>
  </r>
  <r>
    <x v="177"/>
    <x v="1"/>
    <x v="6"/>
    <n v="17335"/>
    <n v="19219"/>
    <n v="13988"/>
    <n v="5068.3143899999995"/>
    <n v="9"/>
    <n v="11794"/>
    <n v="2.7598919332231877"/>
    <n v="68.035765791750791"/>
  </r>
  <r>
    <x v="177"/>
    <x v="2"/>
    <x v="6"/>
    <n v="24863"/>
    <n v="29972"/>
    <n v="15944"/>
    <n v="5765.6980000000003"/>
    <n v="5"/>
    <n v="13561"/>
    <n v="2.7653200011516383"/>
    <n v="54.542895064955957"/>
  </r>
  <r>
    <x v="177"/>
    <x v="2"/>
    <x v="6"/>
    <n v="21460"/>
    <n v="13127"/>
    <n v="19763"/>
    <n v="12286.4609"/>
    <n v="10"/>
    <n v="10905"/>
    <n v="1.6085185279025305"/>
    <n v="50.815470643056848"/>
  </r>
  <r>
    <x v="177"/>
    <x v="2"/>
    <x v="6"/>
    <n v="38873"/>
    <n v="29304"/>
    <n v="17569"/>
    <n v="13134.95"/>
    <n v="6"/>
    <n v="2509"/>
    <n v="1.3375764658411338"/>
    <n v="6.4543513492655569"/>
  </r>
  <r>
    <x v="177"/>
    <x v="4"/>
    <x v="6"/>
    <n v="17665"/>
    <n v="24345"/>
    <n v="20049"/>
    <n v="6610.64"/>
    <n v="6"/>
    <n v="5801"/>
    <n v="3.0328379703024213"/>
    <n v="32.838947070478348"/>
  </r>
  <r>
    <x v="178"/>
    <x v="4"/>
    <x v="6"/>
    <n v="16518"/>
    <n v="13421"/>
    <n v="31901"/>
    <n v="11315.98"/>
    <n v="10"/>
    <n v="17646"/>
    <n v="2.8191106735784262"/>
    <n v="106.8289139120959"/>
  </r>
  <r>
    <x v="178"/>
    <x v="0"/>
    <x v="6"/>
    <n v="42380"/>
    <n v="22627"/>
    <n v="34163"/>
    <n v="8219.2143999999989"/>
    <n v="6"/>
    <n v="18518"/>
    <n v="4.1564799672338522"/>
    <n v="43.695139216611608"/>
  </r>
  <r>
    <x v="178"/>
    <x v="1"/>
    <x v="6"/>
    <n v="46268"/>
    <n v="25881"/>
    <n v="37073"/>
    <n v="8646.06"/>
    <n v="1"/>
    <n v="9698"/>
    <n v="4.2878490318133347"/>
    <n v="20.960491052131065"/>
  </r>
  <r>
    <x v="178"/>
    <x v="1"/>
    <x v="6"/>
    <n v="46458"/>
    <n v="6780"/>
    <n v="20403"/>
    <n v="4408.8198999999995"/>
    <n v="7"/>
    <n v="18401"/>
    <n v="4.6277689864355773"/>
    <n v="39.607817813939469"/>
  </r>
  <r>
    <x v="178"/>
    <x v="2"/>
    <x v="6"/>
    <n v="47580"/>
    <n v="27229"/>
    <n v="36703"/>
    <n v="5639.5766999999996"/>
    <n v="5"/>
    <n v="2640"/>
    <n v="6.5081125680939849"/>
    <n v="5.548549810844893"/>
  </r>
  <r>
    <x v="178"/>
    <x v="4"/>
    <x v="6"/>
    <n v="33752"/>
    <n v="39759"/>
    <n v="36541"/>
    <n v="6052.83"/>
    <n v="10"/>
    <n v="19521"/>
    <n v="6.0370107866898621"/>
    <n v="57.836572647546816"/>
  </r>
  <r>
    <x v="178"/>
    <x v="0"/>
    <x v="6"/>
    <n v="12998"/>
    <n v="8090"/>
    <n v="22946"/>
    <n v="4189.6383000000005"/>
    <n v="9"/>
    <n v="14305"/>
    <n v="5.4768451014017119"/>
    <n v="110.05539313740576"/>
  </r>
  <r>
    <x v="178"/>
    <x v="4"/>
    <x v="6"/>
    <n v="39359"/>
    <n v="31885"/>
    <n v="22182"/>
    <n v="387.01"/>
    <n v="7"/>
    <n v="18"/>
    <n v="57.316348414769642"/>
    <n v="4.5732869229401153E-2"/>
  </r>
  <r>
    <x v="178"/>
    <x v="4"/>
    <x v="6"/>
    <n v="29079"/>
    <n v="33918"/>
    <n v="19620"/>
    <n v="4348.6899999999996"/>
    <n v="4"/>
    <n v="5212"/>
    <n v="4.5117035245096799"/>
    <n v="17.923587468619967"/>
  </r>
  <r>
    <x v="179"/>
    <x v="1"/>
    <x v="6"/>
    <n v="21865"/>
    <n v="37394"/>
    <n v="19238"/>
    <n v="4342.1648400000004"/>
    <n v="6"/>
    <n v="19153"/>
    <n v="4.4305089071653017"/>
    <n v="87.596615595700882"/>
  </r>
  <r>
    <x v="179"/>
    <x v="2"/>
    <x v="6"/>
    <n v="37803"/>
    <n v="10577"/>
    <n v="23220"/>
    <n v="5295.4130000000005"/>
    <n v="1"/>
    <n v="17666"/>
    <n v="4.3849271057800401"/>
    <n v="46.731740867126945"/>
  </r>
  <r>
    <x v="179"/>
    <x v="3"/>
    <x v="6"/>
    <n v="8510"/>
    <n v="24932"/>
    <n v="19124"/>
    <n v="4932.3961300000001"/>
    <n v="7"/>
    <n v="8375"/>
    <n v="3.8772230566971917"/>
    <n v="98.413631022326669"/>
  </r>
  <r>
    <x v="179"/>
    <x v="3"/>
    <x v="6"/>
    <n v="14041"/>
    <n v="23138"/>
    <n v="37980"/>
    <n v="5650.5036400000008"/>
    <n v="5"/>
    <n v="15566"/>
    <n v="6.7215247382797889"/>
    <n v="110.86104978277899"/>
  </r>
  <r>
    <x v="179"/>
    <x v="4"/>
    <x v="8"/>
    <n v="32655"/>
    <n v="27255"/>
    <n v="29616"/>
    <n v="4741.55"/>
    <n v="2"/>
    <n v="10101"/>
    <n v="6.2460587782476189"/>
    <n v="30.932475884244369"/>
  </r>
  <r>
    <x v="179"/>
    <x v="4"/>
    <x v="8"/>
    <n v="39767"/>
    <n v="15403"/>
    <n v="33552"/>
    <n v="368.81"/>
    <n v="10"/>
    <n v="1515"/>
    <n v="90.973672080475041"/>
    <n v="3.8096914527120473"/>
  </r>
  <r>
    <x v="179"/>
    <x v="0"/>
    <x v="8"/>
    <n v="37967"/>
    <n v="34145"/>
    <n v="5216"/>
    <n v="4414.2754169999998"/>
    <n v="10"/>
    <n v="5530"/>
    <n v="1.1816208793661684"/>
    <n v="14.565280375062553"/>
  </r>
  <r>
    <x v="179"/>
    <x v="2"/>
    <x v="8"/>
    <n v="7480"/>
    <n v="36983"/>
    <n v="29787"/>
    <n v="7232.37"/>
    <n v="5"/>
    <n v="19300"/>
    <n v="4.1185669427863898"/>
    <n v="258.02139037433153"/>
  </r>
  <r>
    <x v="179"/>
    <x v="1"/>
    <x v="8"/>
    <n v="43246"/>
    <n v="14399"/>
    <n v="8303"/>
    <n v="4837.29396"/>
    <n v="3"/>
    <n v="18832"/>
    <n v="1.7164555366405725"/>
    <n v="43.546223928224578"/>
  </r>
  <r>
    <x v="180"/>
    <x v="4"/>
    <x v="8"/>
    <n v="38435"/>
    <n v="10114"/>
    <n v="24509"/>
    <n v="373.93"/>
    <n v="8"/>
    <n v="10846"/>
    <n v="65.54435322119113"/>
    <n v="28.21907115909978"/>
  </r>
  <r>
    <x v="180"/>
    <x v="1"/>
    <x v="8"/>
    <n v="18225"/>
    <n v="32588"/>
    <n v="9907"/>
    <n v="6175.99"/>
    <n v="8"/>
    <n v="15885"/>
    <n v="1.6041152916374541"/>
    <n v="87.160493827160494"/>
  </r>
  <r>
    <x v="180"/>
    <x v="0"/>
    <x v="8"/>
    <n v="41306"/>
    <n v="35708"/>
    <n v="11271"/>
    <n v="541.56726000000003"/>
    <n v="10"/>
    <n v="13007"/>
    <n v="20.81181938509355"/>
    <n v="31.489372004067206"/>
  </r>
  <r>
    <x v="180"/>
    <x v="1"/>
    <x v="8"/>
    <n v="25439"/>
    <n v="20107"/>
    <n v="38354"/>
    <n v="4465.0662999999995"/>
    <n v="6"/>
    <n v="2574"/>
    <n v="8.589794064200122"/>
    <n v="10.11832226109517"/>
  </r>
  <r>
    <x v="180"/>
    <x v="2"/>
    <x v="8"/>
    <n v="46427"/>
    <n v="20219"/>
    <n v="24323"/>
    <n v="3213.0499999999997"/>
    <n v="8"/>
    <n v="3322"/>
    <n v="7.5700658253061741"/>
    <n v="7.1553191031081056"/>
  </r>
  <r>
    <x v="180"/>
    <x v="0"/>
    <x v="8"/>
    <n v="32714"/>
    <n v="7959"/>
    <n v="12836"/>
    <n v="6943.3326999999999"/>
    <n v="1"/>
    <n v="10231"/>
    <n v="1.848679957392795"/>
    <n v="31.274072262639844"/>
  </r>
  <r>
    <x v="180"/>
    <x v="3"/>
    <x v="8"/>
    <n v="20170"/>
    <n v="26455"/>
    <n v="16314"/>
    <n v="5183.8453"/>
    <n v="1"/>
    <n v="19045"/>
    <n v="3.1470846554776624"/>
    <n v="94.422409519087751"/>
  </r>
  <r>
    <x v="180"/>
    <x v="4"/>
    <x v="8"/>
    <n v="17711"/>
    <n v="28796"/>
    <n v="20511"/>
    <n v="55.79"/>
    <n v="2"/>
    <n v="8231"/>
    <n v="367.64653163649399"/>
    <n v="46.473942747445093"/>
  </r>
  <r>
    <x v="180"/>
    <x v="4"/>
    <x v="8"/>
    <n v="38749"/>
    <n v="11248"/>
    <n v="37510"/>
    <n v="442.45"/>
    <n v="10"/>
    <n v="667"/>
    <n v="84.777941010283655"/>
    <n v="1.7213347441224289"/>
  </r>
  <r>
    <x v="181"/>
    <x v="1"/>
    <x v="8"/>
    <n v="30623"/>
    <n v="18027"/>
    <n v="32718"/>
    <n v="4802.5320300000003"/>
    <n v="9"/>
    <n v="19073"/>
    <n v="6.812656281232548"/>
    <n v="62.283251151095584"/>
  </r>
  <r>
    <x v="181"/>
    <x v="1"/>
    <x v="8"/>
    <n v="21364"/>
    <n v="24207"/>
    <n v="32195"/>
    <n v="9642.7000000000007"/>
    <n v="1"/>
    <n v="11896"/>
    <n v="3.3387951507357894"/>
    <n v="55.682456468826061"/>
  </r>
  <r>
    <x v="181"/>
    <x v="4"/>
    <x v="8"/>
    <n v="27697"/>
    <n v="8795"/>
    <n v="25217"/>
    <n v="145.08000000000001"/>
    <n v="1"/>
    <n v="6601"/>
    <n v="173.81444720154397"/>
    <n v="23.832906090912374"/>
  </r>
  <r>
    <x v="181"/>
    <x v="1"/>
    <x v="8"/>
    <n v="32091"/>
    <n v="19599"/>
    <n v="22779"/>
    <n v="5065.2514700000002"/>
    <n v="4"/>
    <n v="10965"/>
    <n v="4.4971113744131639"/>
    <n v="34.168458446293357"/>
  </r>
  <r>
    <x v="181"/>
    <x v="4"/>
    <x v="8"/>
    <n v="25960"/>
    <n v="18011"/>
    <n v="37838"/>
    <n v="0"/>
    <n v="6"/>
    <n v="9549"/>
    <s v="NA"/>
    <n v="36.783513097072415"/>
  </r>
  <r>
    <x v="181"/>
    <x v="2"/>
    <x v="8"/>
    <n v="19074"/>
    <n v="14458"/>
    <n v="8372"/>
    <n v="3393.3900000000003"/>
    <n v="10"/>
    <n v="13621"/>
    <n v="2.4671493698042366"/>
    <n v="71.411345286777816"/>
  </r>
  <r>
    <x v="181"/>
    <x v="4"/>
    <x v="8"/>
    <n v="18904"/>
    <n v="23445"/>
    <n v="30908"/>
    <n v="121.39"/>
    <n v="10"/>
    <n v="564"/>
    <n v="254.61734904028339"/>
    <n v="2.9834955564959795"/>
  </r>
  <r>
    <x v="181"/>
    <x v="0"/>
    <x v="8"/>
    <n v="24025"/>
    <n v="6534"/>
    <n v="28975"/>
    <n v="13790.8583"/>
    <n v="9"/>
    <n v="12470"/>
    <n v="2.1010294913986609"/>
    <n v="51.904266389177941"/>
  </r>
  <r>
    <x v="182"/>
    <x v="1"/>
    <x v="8"/>
    <n v="12095"/>
    <n v="34592"/>
    <n v="9524"/>
    <n v="5370.9232600000005"/>
    <n v="8"/>
    <n v="4704"/>
    <n v="1.7732519231712127"/>
    <n v="38.892104175279044"/>
  </r>
  <r>
    <x v="182"/>
    <x v="2"/>
    <x v="8"/>
    <n v="15724"/>
    <n v="5858"/>
    <n v="22180"/>
    <n v="12160.595800000001"/>
    <n v="8"/>
    <n v="19130"/>
    <n v="1.8239237916286961"/>
    <n v="121.66115492241161"/>
  </r>
  <r>
    <x v="182"/>
    <x v="3"/>
    <x v="8"/>
    <n v="13650"/>
    <n v="27895"/>
    <n v="30783"/>
    <n v="4843.74"/>
    <n v="10"/>
    <n v="14241"/>
    <n v="6.3552131204399913"/>
    <n v="104.32967032967034"/>
  </r>
  <r>
    <x v="182"/>
    <x v="3"/>
    <x v="8"/>
    <n v="36399"/>
    <n v="25931"/>
    <n v="35507"/>
    <n v="5312.619999999999"/>
    <n v="4"/>
    <n v="19338"/>
    <n v="6.6835196193215411"/>
    <n v="53.127833182230276"/>
  </r>
  <r>
    <x v="182"/>
    <x v="3"/>
    <x v="8"/>
    <n v="39310"/>
    <n v="9488"/>
    <n v="19933"/>
    <n v="6538.4800000000005"/>
    <n v="5"/>
    <n v="1201"/>
    <n v="3.0485678628672104"/>
    <n v="3.0552022386161282"/>
  </r>
  <r>
    <x v="182"/>
    <x v="0"/>
    <x v="8"/>
    <n v="10677"/>
    <n v="23560"/>
    <n v="37284"/>
    <n v="6346.6668"/>
    <n v="6"/>
    <n v="13367"/>
    <n v="5.8745797085172331"/>
    <n v="125.19434298023791"/>
  </r>
  <r>
    <x v="182"/>
    <x v="3"/>
    <x v="8"/>
    <n v="33782"/>
    <n v="23298"/>
    <n v="36346"/>
    <n v="5369.4999999999991"/>
    <n v="8"/>
    <n v="1675"/>
    <n v="6.7689729025048901"/>
    <n v="4.9582617962228408"/>
  </r>
  <r>
    <x v="182"/>
    <x v="4"/>
    <x v="8"/>
    <n v="24212"/>
    <n v="13746"/>
    <n v="23728"/>
    <n v="4710.9399999999996"/>
    <n v="4"/>
    <n v="7544"/>
    <n v="5.036786713479688"/>
    <n v="31.158103419791839"/>
  </r>
  <r>
    <x v="182"/>
    <x v="1"/>
    <x v="0"/>
    <n v="25114"/>
    <n v="18594"/>
    <n v="31592"/>
    <n v="0"/>
    <n v="8"/>
    <n v="12202"/>
    <s v="NA"/>
    <n v="48.586445807119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324347-D277-4682-8150-CD532B3F603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3:H13" firstHeaderRow="1" firstDataRow="1" firstDataCol="1"/>
  <pivotFields count="14">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items count="6">
        <item x="0"/>
        <item x="1"/>
        <item x="2"/>
        <item x="3"/>
        <item x="4"/>
        <item t="default"/>
      </items>
    </pivotField>
    <pivotField axis="axisRow" showAll="0" sortType="ascending">
      <items count="10">
        <item x="1"/>
        <item x="0"/>
        <item x="5"/>
        <item x="2"/>
        <item x="8"/>
        <item x="3"/>
        <item x="4"/>
        <item x="7"/>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0">
    <i>
      <x v="5"/>
    </i>
    <i>
      <x v="6"/>
    </i>
    <i>
      <x v="4"/>
    </i>
    <i>
      <x/>
    </i>
    <i>
      <x v="3"/>
    </i>
    <i>
      <x v="2"/>
    </i>
    <i>
      <x v="7"/>
    </i>
    <i>
      <x v="1"/>
    </i>
    <i>
      <x v="8"/>
    </i>
    <i t="grand">
      <x/>
    </i>
  </rowItems>
  <colItems count="1">
    <i/>
  </colItems>
  <dataFields count="1">
    <dataField name="Sum of Order Count" fld="7" baseField="0" baseItem="0"/>
  </dataFields>
  <chartFormats count="4">
    <chartFormat chart="10"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A5DD30-57E9-464E-AFCF-1F2B603249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13" firstHeaderRow="0" firstDataRow="1" firstDataCol="1"/>
  <pivotFields count="14">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items count="6">
        <item x="0"/>
        <item x="1"/>
        <item x="2"/>
        <item x="3"/>
        <item x="4"/>
        <item t="default"/>
      </items>
    </pivotField>
    <pivotField axis="axisRow" showAll="0" sortType="descending">
      <items count="10">
        <item x="6"/>
        <item x="7"/>
        <item x="4"/>
        <item x="3"/>
        <item x="8"/>
        <item x="2"/>
        <item x="5"/>
        <item x="0"/>
        <item x="1"/>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pivotField showAll="0"/>
    <pivotField showAll="0"/>
    <pivotField showAll="0"/>
    <pivotField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0">
    <i>
      <x v="7"/>
    </i>
    <i>
      <x/>
    </i>
    <i>
      <x v="8"/>
    </i>
    <i>
      <x v="5"/>
    </i>
    <i>
      <x v="1"/>
    </i>
    <i>
      <x v="6"/>
    </i>
    <i>
      <x v="4"/>
    </i>
    <i>
      <x v="2"/>
    </i>
    <i>
      <x v="3"/>
    </i>
    <i t="grand">
      <x/>
    </i>
  </rowItems>
  <colFields count="1">
    <field x="-2"/>
  </colFields>
  <colItems count="2">
    <i>
      <x/>
    </i>
    <i i="1">
      <x v="1"/>
    </i>
  </colItems>
  <dataFields count="2">
    <dataField name="Sum of Gross Sales" fld="3" baseField="0" baseItem="0"/>
    <dataField name="Sum of Net Sales" fld="4" baseField="0" baseItem="0"/>
  </dataField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A696C5-CDE2-4C19-B42F-5502ED11B7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3" firstHeaderRow="1" firstDataRow="1" firstDataCol="1"/>
  <pivotFields count="14">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items count="6">
        <item x="0"/>
        <item x="1"/>
        <item x="2"/>
        <item x="3"/>
        <item x="4"/>
        <item t="default"/>
      </items>
    </pivotField>
    <pivotField axis="axisRow" showAll="0" sortType="descending">
      <items count="10">
        <item x="6"/>
        <item x="7"/>
        <item x="4"/>
        <item x="3"/>
        <item x="8"/>
        <item x="2"/>
        <item x="5"/>
        <item x="0"/>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0">
    <i>
      <x v="7"/>
    </i>
    <i>
      <x/>
    </i>
    <i>
      <x v="8"/>
    </i>
    <i>
      <x v="5"/>
    </i>
    <i>
      <x v="1"/>
    </i>
    <i>
      <x v="6"/>
    </i>
    <i>
      <x v="4"/>
    </i>
    <i>
      <x v="2"/>
    </i>
    <i>
      <x v="3"/>
    </i>
    <i t="grand">
      <x/>
    </i>
  </rowItems>
  <colItems count="1">
    <i/>
  </colItems>
  <dataFields count="1">
    <dataField name="Sum of Net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745A62-1591-4729-B88D-83E12764548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7:G24" firstHeaderRow="1" firstDataRow="2" firstDataCol="1"/>
  <pivotFields count="14">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items count="6">
        <item x="0"/>
        <item x="1"/>
        <item x="2"/>
        <item x="3"/>
        <item x="4"/>
        <item t="default"/>
      </items>
    </pivotField>
    <pivotField axis="axisRow" showAll="0" sortType="descending">
      <items count="10">
        <item x="1"/>
        <item x="0"/>
        <item x="5"/>
        <item x="2"/>
        <item x="8"/>
        <item x="3"/>
        <item x="4"/>
        <item x="7"/>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numFmtId="2" showAll="0"/>
    <pivotField axis="axisCol" numFmtId="14" showAll="0">
      <items count="15">
        <item sd="0" x="0"/>
        <item h="1" sd="0" x="1"/>
        <item h="1" sd="0" x="2"/>
        <item h="1" sd="0" x="3"/>
        <item h="1" sd="0" x="4"/>
        <item h="1" sd="0" x="6"/>
        <item h="1" sd="0" x="7"/>
        <item h="1" sd="0" x="8"/>
        <item h="1" sd="0" x="9"/>
        <item h="1" sd="0" x="10"/>
        <item h="1" sd="0" x="11"/>
        <item h="1" sd="0" x="12"/>
        <item sd="0" x="13"/>
        <item sd="0" x="5"/>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2"/>
  </rowFields>
  <rowItems count="6">
    <i>
      <x v="8"/>
    </i>
    <i>
      <x v="7"/>
    </i>
    <i>
      <x v="4"/>
    </i>
    <i>
      <x v="1"/>
    </i>
    <i>
      <x v="5"/>
    </i>
    <i t="grand">
      <x/>
    </i>
  </rowItems>
  <colFields count="1">
    <field x="11"/>
  </colFields>
  <colItems count="2">
    <i>
      <x v="13"/>
    </i>
    <i t="grand">
      <x/>
    </i>
  </colItems>
  <dataFields count="1">
    <dataField name="Sum of Total Ad Spend " fld="6" baseField="0" baseItem="0"/>
  </dataFields>
  <chartFormats count="6">
    <chartFormat chart="2" format="1" series="1">
      <pivotArea type="data" outline="0" fieldPosition="0">
        <references count="2">
          <reference field="4294967294" count="1" selected="0">
            <x v="0"/>
          </reference>
          <reference field="11" count="1" selected="0">
            <x v="13"/>
          </reference>
        </references>
      </pivotArea>
    </chartFormat>
    <chartFormat chart="2" format="2">
      <pivotArea type="data" outline="0" fieldPosition="0">
        <references count="3">
          <reference field="4294967294" count="1" selected="0">
            <x v="0"/>
          </reference>
          <reference field="2" count="1" selected="0">
            <x v="8"/>
          </reference>
          <reference field="11" count="1" selected="0">
            <x v="13"/>
          </reference>
        </references>
      </pivotArea>
    </chartFormat>
    <chartFormat chart="2" format="3">
      <pivotArea type="data" outline="0" fieldPosition="0">
        <references count="3">
          <reference field="4294967294" count="1" selected="0">
            <x v="0"/>
          </reference>
          <reference field="2" count="1" selected="0">
            <x v="7"/>
          </reference>
          <reference field="11" count="1" selected="0">
            <x v="13"/>
          </reference>
        </references>
      </pivotArea>
    </chartFormat>
    <chartFormat chart="2" format="4">
      <pivotArea type="data" outline="0" fieldPosition="0">
        <references count="3">
          <reference field="4294967294" count="1" selected="0">
            <x v="0"/>
          </reference>
          <reference field="2" count="1" selected="0">
            <x v="4"/>
          </reference>
          <reference field="11" count="1" selected="0">
            <x v="13"/>
          </reference>
        </references>
      </pivotArea>
    </chartFormat>
    <chartFormat chart="2" format="5">
      <pivotArea type="data" outline="0" fieldPosition="0">
        <references count="3">
          <reference field="4294967294" count="1" selected="0">
            <x v="0"/>
          </reference>
          <reference field="2" count="1" selected="0">
            <x v="1"/>
          </reference>
          <reference field="11" count="1" selected="0">
            <x v="13"/>
          </reference>
        </references>
      </pivotArea>
    </chartFormat>
    <chartFormat chart="2" format="6">
      <pivotArea type="data" outline="0" fieldPosition="0">
        <references count="3">
          <reference field="4294967294" count="1" selected="0">
            <x v="0"/>
          </reference>
          <reference field="2" count="1" selected="0">
            <x v="5"/>
          </reference>
          <reference field="1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29F0F3-EB3B-4B3B-A533-3A1659B9FE5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I28:J38" firstHeaderRow="1" firstDataRow="1" firstDataCol="1"/>
  <pivotFields count="14">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items count="6">
        <item x="0"/>
        <item x="1"/>
        <item x="2"/>
        <item x="3"/>
        <item x="4"/>
        <item t="default"/>
      </items>
    </pivotField>
    <pivotField axis="axisRow" showAll="0">
      <items count="10">
        <item x="1"/>
        <item x="0"/>
        <item x="5"/>
        <item x="2"/>
        <item x="8"/>
        <item x="3"/>
        <item x="4"/>
        <item x="7"/>
        <item x="6"/>
        <item t="default"/>
      </items>
    </pivotField>
    <pivotField showAll="0"/>
    <pivotField showAll="0"/>
    <pivotField showAll="0"/>
    <pivotField showAll="0"/>
    <pivotField showAll="0"/>
    <pivotField dataField="1" showAll="0"/>
    <pivotField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0">
    <i>
      <x/>
    </i>
    <i>
      <x v="1"/>
    </i>
    <i>
      <x v="2"/>
    </i>
    <i>
      <x v="3"/>
    </i>
    <i>
      <x v="4"/>
    </i>
    <i>
      <x v="5"/>
    </i>
    <i>
      <x v="6"/>
    </i>
    <i>
      <x v="7"/>
    </i>
    <i>
      <x v="8"/>
    </i>
    <i t="grand">
      <x/>
    </i>
  </rowItems>
  <colItems count="1">
    <i/>
  </colItems>
  <dataFields count="1">
    <dataField name="Sum of Return Amount" fld="8"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070692-66ED-445F-871F-7405E2A2B31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3:K9" firstHeaderRow="1" firstDataRow="1" firstDataCol="1"/>
  <pivotFields count="14">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axis="axisRow" showAll="0">
      <items count="6">
        <item x="0"/>
        <item x="1"/>
        <item x="2"/>
        <item x="3"/>
        <item x="4"/>
        <item t="default"/>
      </items>
    </pivotField>
    <pivotField showAll="0">
      <items count="10">
        <item x="1"/>
        <item x="0"/>
        <item x="5"/>
        <item x="2"/>
        <item x="8"/>
        <item x="3"/>
        <item x="4"/>
        <item x="7"/>
        <item x="6"/>
        <item t="default"/>
      </items>
    </pivotField>
    <pivotField showAll="0"/>
    <pivotField showAll="0"/>
    <pivotField showAll="0"/>
    <pivotField showAll="0"/>
    <pivotField showAll="0"/>
    <pivotField showAll="0"/>
    <pivotField showAll="0"/>
    <pivotField dataField="1"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Relative to gross sales" fld="10" baseField="0" baseItem="0"/>
  </dataFields>
  <formats count="5">
    <format dxfId="14">
      <pivotArea collapsedLevelsAreSubtotals="1" fieldPosition="0">
        <references count="1">
          <reference field="1" count="1">
            <x v="0"/>
          </reference>
        </references>
      </pivotArea>
    </format>
    <format dxfId="13">
      <pivotArea collapsedLevelsAreSubtotals="1" fieldPosition="0">
        <references count="1">
          <reference field="1" count="1">
            <x v="1"/>
          </reference>
        </references>
      </pivotArea>
    </format>
    <format dxfId="12">
      <pivotArea collapsedLevelsAreSubtotals="1" fieldPosition="0">
        <references count="1">
          <reference field="1" count="1">
            <x v="2"/>
          </reference>
        </references>
      </pivotArea>
    </format>
    <format dxfId="11">
      <pivotArea collapsedLevelsAreSubtotals="1" fieldPosition="0">
        <references count="1">
          <reference field="1" count="1">
            <x v="3"/>
          </reference>
        </references>
      </pivotArea>
    </format>
    <format dxfId="10">
      <pivotArea collapsedLevelsAreSubtotals="1" fieldPosition="0">
        <references count="1">
          <reference field="1" count="1">
            <x v="4"/>
          </reference>
        </references>
      </pivotArea>
    </format>
  </formats>
  <chartFormats count="6">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62FBAC-8FA8-487B-AEF9-8BA99BDA4A0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7:B23" firstHeaderRow="1" firstDataRow="1" firstDataCol="1"/>
  <pivotFields count="14">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axis="axisRow" showAll="0">
      <items count="6">
        <item x="0"/>
        <item x="1"/>
        <item x="2"/>
        <item x="3"/>
        <item x="4"/>
        <item t="default"/>
      </items>
    </pivotField>
    <pivotField showAll="0">
      <items count="10">
        <item x="1"/>
        <item x="0"/>
        <item x="5"/>
        <item x="2"/>
        <item x="8"/>
        <item x="3"/>
        <item x="4"/>
        <item x="7"/>
        <item x="6"/>
        <item t="default"/>
      </items>
    </pivotField>
    <pivotField showAll="0"/>
    <pivotField showAll="0"/>
    <pivotField showAll="0"/>
    <pivotField showAll="0"/>
    <pivotField showAll="0"/>
    <pivotField showAll="0"/>
    <pivotField dataField="1"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ROI" fld="9" baseField="2" baseItem="0"/>
  </dataFields>
  <chartFormats count="6">
    <chartFormat chart="14"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6919C2-80A1-42B5-832A-05AF8B71358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8:G38" firstHeaderRow="0" firstDataRow="1" firstDataCol="1"/>
  <pivotFields count="14">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items count="6">
        <item x="0"/>
        <item x="1"/>
        <item x="2"/>
        <item x="3"/>
        <item x="4"/>
        <item t="default"/>
      </items>
    </pivotField>
    <pivotField axis="axisRow" showAll="0">
      <items count="10">
        <item x="1"/>
        <item x="0"/>
        <item x="5"/>
        <item x="2"/>
        <item x="8"/>
        <item x="3"/>
        <item x="4"/>
        <item x="7"/>
        <item x="6"/>
        <item t="default"/>
      </items>
    </pivotField>
    <pivotField showAll="0"/>
    <pivotField showAll="0"/>
    <pivotField dataField="1" showAll="0"/>
    <pivotField dataField="1" showAll="0"/>
    <pivotField showAll="0"/>
    <pivotField showAll="0"/>
    <pivotField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0">
    <i>
      <x/>
    </i>
    <i>
      <x v="1"/>
    </i>
    <i>
      <x v="2"/>
    </i>
    <i>
      <x v="3"/>
    </i>
    <i>
      <x v="4"/>
    </i>
    <i>
      <x v="5"/>
    </i>
    <i>
      <x v="6"/>
    </i>
    <i>
      <x v="7"/>
    </i>
    <i>
      <x v="8"/>
    </i>
    <i t="grand">
      <x/>
    </i>
  </rowItems>
  <colFields count="1">
    <field x="-2"/>
  </colFields>
  <colItems count="2">
    <i>
      <x/>
    </i>
    <i i="1">
      <x v="1"/>
    </i>
  </colItems>
  <dataFields count="2">
    <dataField name="Sum of Total Sales" fld="5" baseField="0" baseItem="0"/>
    <dataField name="Sum of Total Ad Spend " fld="6"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55FF23-B4FD-400A-AF00-973F577618A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B75" firstHeaderRow="1" firstDataRow="1" firstDataCol="1"/>
  <pivotFields count="14">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axis="axisRow" showAll="0">
      <items count="10">
        <item x="1"/>
        <item x="0"/>
        <item x="5"/>
        <item x="2"/>
        <item x="8"/>
        <item x="3"/>
        <item x="4"/>
        <item x="7"/>
        <item x="6"/>
        <item t="default"/>
      </items>
    </pivotField>
    <pivotField showAll="0"/>
    <pivotField dataField="1" showAll="0"/>
    <pivotField showAll="0"/>
    <pivotField showAll="0"/>
    <pivotField showAll="0"/>
    <pivotField showAll="0"/>
    <pivotField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1"/>
    <field x="2"/>
  </rowFields>
  <rowItems count="47">
    <i>
      <x v="2"/>
    </i>
    <i r="1">
      <x/>
    </i>
    <i r="1">
      <x v="1"/>
    </i>
    <i r="1">
      <x v="2"/>
    </i>
    <i r="1">
      <x v="3"/>
    </i>
    <i r="1">
      <x v="4"/>
    </i>
    <i r="1">
      <x v="6"/>
    </i>
    <i r="1">
      <x v="7"/>
    </i>
    <i r="1">
      <x v="8"/>
    </i>
    <i>
      <x v="4"/>
    </i>
    <i r="1">
      <x v="1"/>
    </i>
    <i r="1">
      <x v="2"/>
    </i>
    <i r="1">
      <x v="4"/>
    </i>
    <i r="1">
      <x v="5"/>
    </i>
    <i r="1">
      <x v="6"/>
    </i>
    <i r="1">
      <x v="7"/>
    </i>
    <i r="1">
      <x v="8"/>
    </i>
    <i>
      <x v="3"/>
    </i>
    <i r="1">
      <x/>
    </i>
    <i r="1">
      <x v="1"/>
    </i>
    <i r="1">
      <x v="2"/>
    </i>
    <i r="1">
      <x v="3"/>
    </i>
    <i r="1">
      <x v="4"/>
    </i>
    <i r="1">
      <x v="5"/>
    </i>
    <i r="1">
      <x v="6"/>
    </i>
    <i r="1">
      <x v="7"/>
    </i>
    <i r="1">
      <x v="8"/>
    </i>
    <i>
      <x v="1"/>
    </i>
    <i r="1">
      <x v="1"/>
    </i>
    <i r="1">
      <x v="2"/>
    </i>
    <i r="1">
      <x v="3"/>
    </i>
    <i r="1">
      <x v="4"/>
    </i>
    <i r="1">
      <x v="5"/>
    </i>
    <i r="1">
      <x v="6"/>
    </i>
    <i r="1">
      <x v="7"/>
    </i>
    <i r="1">
      <x v="8"/>
    </i>
    <i>
      <x/>
    </i>
    <i r="1">
      <x/>
    </i>
    <i r="1">
      <x v="1"/>
    </i>
    <i r="1">
      <x v="2"/>
    </i>
    <i r="1">
      <x v="3"/>
    </i>
    <i r="1">
      <x v="4"/>
    </i>
    <i r="1">
      <x v="5"/>
    </i>
    <i r="1">
      <x v="6"/>
    </i>
    <i r="1">
      <x v="7"/>
    </i>
    <i r="1">
      <x v="8"/>
    </i>
    <i t="grand">
      <x/>
    </i>
  </rowItems>
  <colItems count="1">
    <i/>
  </colItems>
  <dataFields count="1">
    <dataField name="Sum of Net Sales"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54C3E9-EC51-4CAF-BC4E-48DD062F209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17:K24" firstHeaderRow="0" firstDataRow="1" firstDataCol="1"/>
  <pivotFields count="14">
    <pivotField numFmtId="16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items count="6">
        <item x="0"/>
        <item x="1"/>
        <item x="2"/>
        <item x="3"/>
        <item x="4"/>
        <item t="default"/>
      </items>
    </pivotField>
    <pivotField showAll="0">
      <items count="10">
        <item x="1"/>
        <item x="0"/>
        <item x="5"/>
        <item x="2"/>
        <item x="8"/>
        <item x="3"/>
        <item x="4"/>
        <item x="7"/>
        <item x="6"/>
        <item t="default"/>
      </items>
    </pivotField>
    <pivotField showAll="0"/>
    <pivotField dataField="1" showAll="0"/>
    <pivotField showAll="0"/>
    <pivotField dataField="1" showAll="0"/>
    <pivotField showAll="0"/>
    <pivotField showAll="0"/>
    <pivotField showAll="0"/>
    <pivotField numFmtId="2"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7">
    <i>
      <x v="1"/>
    </i>
    <i>
      <x v="2"/>
    </i>
    <i>
      <x v="3"/>
    </i>
    <i>
      <x v="4"/>
    </i>
    <i>
      <x v="5"/>
    </i>
    <i>
      <x v="12"/>
    </i>
    <i t="grand">
      <x/>
    </i>
  </rowItems>
  <colFields count="1">
    <field x="-2"/>
  </colFields>
  <colItems count="2">
    <i>
      <x/>
    </i>
    <i i="1">
      <x v="1"/>
    </i>
  </colItems>
  <dataFields count="2">
    <dataField name="Sum of Net Sales" fld="4" baseField="0" baseItem="0"/>
    <dataField name="Sum of Total Ad Spend " fld="6"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B36F2C02-F3B7-4DAE-8047-EB2BC316189D}" sourceName="Brand Name">
  <pivotTables>
    <pivotTable tabId="13" name="PivotTable1"/>
    <pivotTable tabId="13" name="PivotTable10"/>
    <pivotTable tabId="13" name="PivotTable2"/>
    <pivotTable tabId="13" name="PivotTable3"/>
    <pivotTable tabId="13" name="PivotTable4"/>
    <pivotTable tabId="13" name="PivotTable5"/>
    <pivotTable tabId="13" name="PivotTable6"/>
    <pivotTable tabId="13" name="PivotTable7"/>
    <pivotTable tabId="13" name="PivotTable8"/>
    <pivotTable tabId="13" name="PivotTable9"/>
  </pivotTables>
  <data>
    <tabular pivotCacheId="1121398586">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0DFEB25-C6D1-4BE8-83F5-C5CC614837AE}" sourceName="Country">
  <pivotTables>
    <pivotTable tabId="13" name="PivotTable1"/>
    <pivotTable tabId="13" name="PivotTable10"/>
    <pivotTable tabId="13" name="PivotTable2"/>
    <pivotTable tabId="13" name="PivotTable3"/>
    <pivotTable tabId="13" name="PivotTable4"/>
    <pivotTable tabId="13" name="PivotTable5"/>
    <pivotTable tabId="13" name="PivotTable6"/>
    <pivotTable tabId="13" name="PivotTable7"/>
    <pivotTable tabId="13" name="PivotTable8"/>
    <pivotTable tabId="13" name="PivotTable9"/>
  </pivotTables>
  <data>
    <tabular pivotCacheId="1121398586">
      <items count="9">
        <i x="1" s="1"/>
        <i x="0" s="1"/>
        <i x="5" s="1"/>
        <i x="2" s="1"/>
        <i x="8" s="1"/>
        <i x="3" s="1"/>
        <i x="4" s="1"/>
        <i x="7"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BEAE5EFF-BC77-4C6C-8AE0-61B2C69E5262}" sourceName="Months (Date)">
  <pivotTables>
    <pivotTable tabId="13" name="PivotTable1"/>
    <pivotTable tabId="13" name="PivotTable10"/>
    <pivotTable tabId="13" name="PivotTable2"/>
    <pivotTable tabId="13" name="PivotTable3"/>
    <pivotTable tabId="13" name="PivotTable4"/>
    <pivotTable tabId="13" name="PivotTable6"/>
    <pivotTable tabId="13" name="PivotTable7"/>
    <pivotTable tabId="13" name="PivotTable8"/>
    <pivotTable tabId="13" name="PivotTable9"/>
  </pivotTables>
  <data>
    <tabular pivotCacheId="1121398586">
      <items count="14">
        <i x="1" s="1"/>
        <i x="2" s="1"/>
        <i x="3" s="1"/>
        <i x="4" s="1"/>
        <i x="5" s="1"/>
        <i x="12" s="1"/>
        <i x="6" s="1" nd="1"/>
        <i x="7" s="1" nd="1"/>
        <i x="8" s="1" nd="1"/>
        <i x="9" s="1" nd="1"/>
        <i x="10" s="1" nd="1"/>
        <i x="11"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Name" xr10:uid="{B2BCF93B-F469-45CB-A096-5C9227F2748F}" cache="Slicer_Brand_Name" caption="Brand Name" rowHeight="209550"/>
  <slicer name="Country" xr10:uid="{D3093049-693A-4658-8FE1-9B1C6B4B1A4F}" cache="Slicer_Country" caption="Country" rowHeight="209550"/>
  <slicer name="Months (Date)" xr10:uid="{98F522C2-9D31-4432-B41D-4613144EF6D2}" cache="Slicer_Months__Date" caption="Months (Date)"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7"/>
  <sheetViews>
    <sheetView workbookViewId="0">
      <selection activeCell="C14" sqref="C14"/>
    </sheetView>
  </sheetViews>
  <sheetFormatPr defaultColWidth="12.6640625" defaultRowHeight="15.75" customHeight="1" x14ac:dyDescent="0.25"/>
  <cols>
    <col min="3" max="3" width="22.44140625" customWidth="1"/>
    <col min="4" max="4" width="44.77734375" customWidth="1"/>
    <col min="6" max="6" width="62.88671875" customWidth="1"/>
  </cols>
  <sheetData>
    <row r="1" spans="1:11" ht="13.2" x14ac:dyDescent="0.25"/>
    <row r="2" spans="1:11" ht="13.8" x14ac:dyDescent="0.3">
      <c r="A2" s="1"/>
      <c r="B2" s="32" t="s">
        <v>58</v>
      </c>
      <c r="C2" s="33"/>
      <c r="D2" s="33"/>
      <c r="E2" s="1"/>
      <c r="F2" s="1"/>
      <c r="G2" s="1"/>
      <c r="H2" s="1"/>
      <c r="I2" s="1"/>
      <c r="J2" s="1"/>
      <c r="K2" s="1"/>
    </row>
    <row r="3" spans="1:11" ht="13.2" x14ac:dyDescent="0.25">
      <c r="A3" s="1"/>
      <c r="B3" s="1"/>
      <c r="C3" s="1"/>
      <c r="D3" s="1"/>
      <c r="E3" s="1"/>
      <c r="F3" s="1"/>
      <c r="G3" s="1"/>
      <c r="H3" s="1"/>
      <c r="I3" s="1"/>
      <c r="J3" s="1"/>
      <c r="K3" s="1"/>
    </row>
    <row r="4" spans="1:11" ht="14.4" x14ac:dyDescent="0.3">
      <c r="A4" s="2">
        <v>1</v>
      </c>
      <c r="B4" s="5" t="s">
        <v>0</v>
      </c>
      <c r="C4" s="1"/>
      <c r="D4" s="1"/>
      <c r="E4" s="1"/>
      <c r="F4" s="1"/>
      <c r="G4" s="1"/>
      <c r="H4" s="1"/>
      <c r="I4" s="1"/>
    </row>
    <row r="5" spans="1:11" ht="12.6" customHeight="1" x14ac:dyDescent="0.3">
      <c r="A5" s="2">
        <v>2</v>
      </c>
      <c r="B5" s="5" t="s">
        <v>1</v>
      </c>
      <c r="C5" s="1"/>
      <c r="D5" s="1"/>
      <c r="E5" s="2"/>
      <c r="F5" s="6"/>
      <c r="G5" s="1"/>
      <c r="H5" s="1"/>
      <c r="I5" s="1"/>
      <c r="J5" s="1"/>
      <c r="K5" s="1"/>
    </row>
    <row r="6" spans="1:11" ht="16.2" customHeight="1" x14ac:dyDescent="0.3">
      <c r="A6" s="2">
        <v>3</v>
      </c>
      <c r="B6" s="5" t="s">
        <v>2</v>
      </c>
      <c r="C6" s="1"/>
      <c r="D6" s="1"/>
      <c r="E6" s="2"/>
      <c r="F6" s="4"/>
      <c r="G6" s="1"/>
      <c r="H6" s="1"/>
      <c r="I6" s="1"/>
      <c r="J6" s="1"/>
      <c r="K6" s="1"/>
    </row>
    <row r="7" spans="1:11" ht="14.4" x14ac:dyDescent="0.3">
      <c r="A7" s="2">
        <v>4</v>
      </c>
      <c r="B7" s="5" t="s">
        <v>3</v>
      </c>
      <c r="C7" s="1"/>
      <c r="D7" s="1"/>
      <c r="E7" s="1"/>
      <c r="F7" s="1"/>
      <c r="G7" s="1"/>
      <c r="H7" s="1"/>
      <c r="I7" s="1"/>
      <c r="J7" s="1"/>
    </row>
    <row r="8" spans="1:11" ht="14.4" x14ac:dyDescent="0.3">
      <c r="A8" s="2">
        <v>5</v>
      </c>
      <c r="B8" s="5" t="s">
        <v>4</v>
      </c>
      <c r="C8" s="1"/>
      <c r="D8" s="1"/>
      <c r="E8" s="1"/>
      <c r="F8" s="1"/>
      <c r="G8" s="2" t="s">
        <v>5</v>
      </c>
      <c r="H8" s="1"/>
      <c r="I8" s="1"/>
      <c r="J8" s="1"/>
    </row>
    <row r="9" spans="1:11" ht="14.4" x14ac:dyDescent="0.3">
      <c r="A9" s="2">
        <v>6</v>
      </c>
      <c r="B9" s="5" t="s">
        <v>6</v>
      </c>
      <c r="C9" s="1"/>
      <c r="D9" s="1"/>
      <c r="E9" s="1"/>
      <c r="F9" s="1"/>
      <c r="G9" s="1"/>
      <c r="H9" s="1"/>
      <c r="I9" s="1"/>
      <c r="J9" s="1"/>
      <c r="K9" s="1"/>
    </row>
    <row r="10" spans="1:11" ht="14.4" x14ac:dyDescent="0.3">
      <c r="A10" s="2">
        <v>7</v>
      </c>
      <c r="B10" s="5" t="s">
        <v>7</v>
      </c>
      <c r="C10" s="1"/>
      <c r="D10" s="1"/>
      <c r="E10" s="1"/>
      <c r="F10" s="1"/>
      <c r="G10" s="1"/>
      <c r="H10" s="1"/>
      <c r="I10" s="1"/>
      <c r="J10" s="1"/>
      <c r="K10" s="1"/>
    </row>
    <row r="11" spans="1:11" ht="14.4" x14ac:dyDescent="0.3">
      <c r="A11" s="2">
        <v>8</v>
      </c>
      <c r="B11" s="5" t="s">
        <v>8</v>
      </c>
      <c r="C11" s="1"/>
      <c r="D11" s="1"/>
      <c r="E11" s="1"/>
      <c r="F11" s="1"/>
      <c r="G11" s="1"/>
      <c r="H11" s="1"/>
      <c r="I11" s="1"/>
      <c r="J11" s="1"/>
      <c r="K11" s="1"/>
    </row>
    <row r="12" spans="1:11" ht="14.4" x14ac:dyDescent="0.3">
      <c r="A12" s="2">
        <v>9</v>
      </c>
      <c r="B12" s="5" t="s">
        <v>9</v>
      </c>
      <c r="C12" s="1"/>
      <c r="D12" s="1"/>
      <c r="E12" s="1"/>
      <c r="F12" s="1"/>
      <c r="G12" s="1"/>
      <c r="H12" s="1"/>
      <c r="I12" s="1"/>
      <c r="J12" s="1"/>
      <c r="K12" s="1"/>
    </row>
    <row r="13" spans="1:11" ht="14.4" x14ac:dyDescent="0.3">
      <c r="A13" s="2"/>
    </row>
    <row r="16" spans="1:11" ht="14.4" x14ac:dyDescent="0.3">
      <c r="B16" s="5"/>
    </row>
    <row r="17" spans="2:2" ht="14.4" x14ac:dyDescent="0.3">
      <c r="B17" s="5"/>
    </row>
  </sheetData>
  <mergeCells count="1">
    <mergeCell ref="B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50FA5-7D05-41B1-8338-C632F52A2F82}">
  <dimension ref="A2:K75"/>
  <sheetViews>
    <sheetView topLeftCell="A22" zoomScale="92" workbookViewId="0">
      <selection activeCell="K35" sqref="K35"/>
    </sheetView>
  </sheetViews>
  <sheetFormatPr defaultRowHeight="13.2" x14ac:dyDescent="0.25"/>
  <cols>
    <col min="1" max="1" width="13.44140625" bestFit="1" customWidth="1"/>
    <col min="2" max="3" width="16" bestFit="1" customWidth="1"/>
    <col min="4" max="5" width="13.33203125" bestFit="1" customWidth="1"/>
    <col min="6" max="6" width="17.44140625" bestFit="1" customWidth="1"/>
    <col min="7" max="7" width="21.88671875" bestFit="1" customWidth="1"/>
    <col min="8" max="8" width="18.88671875" bestFit="1" customWidth="1"/>
    <col min="9" max="9" width="13.33203125" bestFit="1" customWidth="1"/>
    <col min="10" max="10" width="16" bestFit="1" customWidth="1"/>
    <col min="11" max="11" width="21.88671875" bestFit="1" customWidth="1"/>
    <col min="12" max="12" width="11" bestFit="1" customWidth="1"/>
    <col min="13" max="14" width="12" bestFit="1" customWidth="1"/>
    <col min="15" max="15" width="11" bestFit="1" customWidth="1"/>
    <col min="16" max="24" width="12" bestFit="1" customWidth="1"/>
    <col min="25" max="25" width="11" bestFit="1" customWidth="1"/>
    <col min="26" max="31" width="12" bestFit="1" customWidth="1"/>
    <col min="32" max="32" width="11" bestFit="1" customWidth="1"/>
    <col min="33" max="34" width="12" bestFit="1" customWidth="1"/>
    <col min="35" max="35" width="11" bestFit="1" customWidth="1"/>
    <col min="36" max="39" width="12" bestFit="1" customWidth="1"/>
    <col min="40" max="45" width="8.33203125" bestFit="1" customWidth="1"/>
    <col min="46" max="67" width="9.33203125" bestFit="1" customWidth="1"/>
    <col min="68" max="76" width="8.33203125" bestFit="1" customWidth="1"/>
    <col min="77" max="87" width="9.33203125" bestFit="1" customWidth="1"/>
    <col min="88" max="97" width="12" bestFit="1" customWidth="1"/>
    <col min="98" max="98" width="11" bestFit="1" customWidth="1"/>
    <col min="99" max="103" width="12" bestFit="1" customWidth="1"/>
    <col min="104" max="104" width="11" bestFit="1" customWidth="1"/>
    <col min="105" max="105" width="12" bestFit="1" customWidth="1"/>
    <col min="106" max="106" width="11" bestFit="1" customWidth="1"/>
    <col min="107" max="107" width="10" bestFit="1" customWidth="1"/>
    <col min="108" max="110" width="12" bestFit="1" customWidth="1"/>
    <col min="111" max="112" width="11" bestFit="1" customWidth="1"/>
    <col min="113" max="118" width="12" bestFit="1" customWidth="1"/>
    <col min="119" max="120" width="11" bestFit="1" customWidth="1"/>
    <col min="121" max="141" width="12" bestFit="1" customWidth="1"/>
    <col min="142" max="142" width="11" bestFit="1" customWidth="1"/>
    <col min="143" max="153" width="12" bestFit="1" customWidth="1"/>
    <col min="154" max="155" width="11" bestFit="1" customWidth="1"/>
    <col min="156" max="156" width="12" bestFit="1" customWidth="1"/>
    <col min="157" max="157" width="11" bestFit="1" customWidth="1"/>
    <col min="158" max="163" width="12" bestFit="1" customWidth="1"/>
    <col min="164" max="164" width="11" bestFit="1" customWidth="1"/>
    <col min="165" max="166" width="12" bestFit="1" customWidth="1"/>
    <col min="167" max="167" width="11" bestFit="1" customWidth="1"/>
    <col min="168" max="176" width="12" bestFit="1" customWidth="1"/>
    <col min="177" max="177" width="11" bestFit="1" customWidth="1"/>
    <col min="178" max="183" width="12" bestFit="1" customWidth="1"/>
    <col min="184" max="184" width="11" bestFit="1" customWidth="1"/>
    <col min="185" max="186" width="12" bestFit="1" customWidth="1"/>
    <col min="187" max="187" width="11" bestFit="1" customWidth="1"/>
    <col min="188" max="189" width="12" bestFit="1" customWidth="1"/>
  </cols>
  <sheetData>
    <row r="2" spans="1:11" x14ac:dyDescent="0.25">
      <c r="A2" s="22" t="s">
        <v>59</v>
      </c>
      <c r="B2" s="22"/>
      <c r="C2" s="22"/>
      <c r="D2" s="22"/>
      <c r="E2" s="22"/>
      <c r="G2" s="22" t="s">
        <v>61</v>
      </c>
      <c r="H2" s="22"/>
      <c r="I2" s="23"/>
      <c r="J2" s="36" t="s">
        <v>63</v>
      </c>
      <c r="K2" s="36"/>
    </row>
    <row r="3" spans="1:11" x14ac:dyDescent="0.25">
      <c r="A3" s="16" t="s">
        <v>40</v>
      </c>
      <c r="B3" t="s">
        <v>42</v>
      </c>
      <c r="C3" t="s">
        <v>26</v>
      </c>
      <c r="D3" s="16" t="s">
        <v>40</v>
      </c>
      <c r="E3" t="s">
        <v>26</v>
      </c>
      <c r="G3" s="16" t="s">
        <v>40</v>
      </c>
      <c r="H3" t="s">
        <v>27</v>
      </c>
      <c r="J3" s="16" t="s">
        <v>40</v>
      </c>
      <c r="K3" t="s">
        <v>45</v>
      </c>
    </row>
    <row r="4" spans="1:11" x14ac:dyDescent="0.25">
      <c r="A4" s="17" t="s">
        <v>20</v>
      </c>
      <c r="B4" s="37">
        <v>41490333.049999997</v>
      </c>
      <c r="C4" s="37">
        <v>36046120.770000003</v>
      </c>
      <c r="D4" s="17" t="s">
        <v>20</v>
      </c>
      <c r="E4" s="37">
        <v>36046120.770000003</v>
      </c>
      <c r="G4" s="17" t="s">
        <v>34</v>
      </c>
      <c r="H4" s="37">
        <v>84</v>
      </c>
      <c r="J4" s="17" t="s">
        <v>19</v>
      </c>
      <c r="K4" s="18">
        <v>19237.68150461858</v>
      </c>
    </row>
    <row r="5" spans="1:11" x14ac:dyDescent="0.25">
      <c r="A5" s="17" t="s">
        <v>37</v>
      </c>
      <c r="B5" s="37">
        <v>20504292</v>
      </c>
      <c r="C5" s="37">
        <v>16615182</v>
      </c>
      <c r="D5" s="17" t="s">
        <v>37</v>
      </c>
      <c r="E5" s="37">
        <v>16615182</v>
      </c>
      <c r="G5" s="17" t="s">
        <v>35</v>
      </c>
      <c r="H5" s="37">
        <v>159</v>
      </c>
      <c r="J5" s="17" t="s">
        <v>21</v>
      </c>
      <c r="K5" s="18">
        <v>15643.863502093771</v>
      </c>
    </row>
    <row r="6" spans="1:11" x14ac:dyDescent="0.25">
      <c r="A6" s="17" t="s">
        <v>31</v>
      </c>
      <c r="B6" s="37">
        <v>3846588.56</v>
      </c>
      <c r="C6" s="37">
        <v>3485041.7099999995</v>
      </c>
      <c r="D6" s="17" t="s">
        <v>31</v>
      </c>
      <c r="E6" s="37">
        <v>3485041.7099999995</v>
      </c>
      <c r="G6" s="17" t="s">
        <v>39</v>
      </c>
      <c r="H6" s="37">
        <v>187</v>
      </c>
      <c r="J6" s="17" t="s">
        <v>22</v>
      </c>
      <c r="K6" s="18">
        <v>11945.776209510104</v>
      </c>
    </row>
    <row r="7" spans="1:11" x14ac:dyDescent="0.25">
      <c r="A7" s="17" t="s">
        <v>33</v>
      </c>
      <c r="B7" s="37">
        <v>3366928.8900000006</v>
      </c>
      <c r="C7" s="37">
        <v>2980565.5600000005</v>
      </c>
      <c r="D7" s="17" t="s">
        <v>33</v>
      </c>
      <c r="E7" s="37">
        <v>2980565.5600000005</v>
      </c>
      <c r="G7" s="17" t="s">
        <v>31</v>
      </c>
      <c r="H7" s="37">
        <v>260</v>
      </c>
      <c r="J7" s="17" t="s">
        <v>30</v>
      </c>
      <c r="K7" s="18">
        <v>80014.574789640756</v>
      </c>
    </row>
    <row r="8" spans="1:11" x14ac:dyDescent="0.25">
      <c r="A8" s="17" t="s">
        <v>38</v>
      </c>
      <c r="B8" s="37">
        <v>1828479</v>
      </c>
      <c r="C8" s="37">
        <v>1316586</v>
      </c>
      <c r="D8" s="17" t="s">
        <v>38</v>
      </c>
      <c r="E8" s="37">
        <v>1316586</v>
      </c>
      <c r="G8" s="17" t="s">
        <v>33</v>
      </c>
      <c r="H8" s="37">
        <v>267</v>
      </c>
      <c r="I8" s="24" t="s">
        <v>57</v>
      </c>
      <c r="J8" s="17" t="s">
        <v>32</v>
      </c>
      <c r="K8" s="18">
        <v>14227.315397210792</v>
      </c>
    </row>
    <row r="9" spans="1:11" x14ac:dyDescent="0.25">
      <c r="A9" s="17" t="s">
        <v>36</v>
      </c>
      <c r="B9" s="37">
        <v>1494081</v>
      </c>
      <c r="C9" s="37">
        <v>1236620</v>
      </c>
      <c r="D9" s="17" t="s">
        <v>36</v>
      </c>
      <c r="E9" s="37">
        <v>1236620</v>
      </c>
      <c r="G9" s="17" t="s">
        <v>36</v>
      </c>
      <c r="H9" s="37">
        <v>324</v>
      </c>
      <c r="J9" s="17" t="s">
        <v>41</v>
      </c>
      <c r="K9" s="37">
        <v>141069.211403074</v>
      </c>
    </row>
    <row r="10" spans="1:11" x14ac:dyDescent="0.25">
      <c r="A10" s="17" t="s">
        <v>39</v>
      </c>
      <c r="B10" s="37">
        <v>825878</v>
      </c>
      <c r="C10" s="37">
        <v>618823</v>
      </c>
      <c r="D10" s="17" t="s">
        <v>39</v>
      </c>
      <c r="E10" s="37">
        <v>618823</v>
      </c>
      <c r="G10" s="17" t="s">
        <v>38</v>
      </c>
      <c r="H10" s="37">
        <v>328</v>
      </c>
    </row>
    <row r="11" spans="1:11" x14ac:dyDescent="0.25">
      <c r="A11" s="17" t="s">
        <v>35</v>
      </c>
      <c r="B11" s="37">
        <v>703632</v>
      </c>
      <c r="C11" s="37">
        <v>513806</v>
      </c>
      <c r="D11" s="17" t="s">
        <v>35</v>
      </c>
      <c r="E11" s="37">
        <v>513806</v>
      </c>
      <c r="G11" s="17" t="s">
        <v>20</v>
      </c>
      <c r="H11" s="37">
        <v>3657</v>
      </c>
    </row>
    <row r="12" spans="1:11" x14ac:dyDescent="0.25">
      <c r="A12" s="17" t="s">
        <v>34</v>
      </c>
      <c r="B12" s="37">
        <v>368308</v>
      </c>
      <c r="C12" s="37">
        <v>317604.09999999998</v>
      </c>
      <c r="D12" s="17" t="s">
        <v>34</v>
      </c>
      <c r="E12" s="37">
        <v>317604.09999999998</v>
      </c>
      <c r="G12" s="17" t="s">
        <v>37</v>
      </c>
      <c r="H12" s="37">
        <v>4104</v>
      </c>
    </row>
    <row r="13" spans="1:11" x14ac:dyDescent="0.25">
      <c r="A13" s="17" t="s">
        <v>41</v>
      </c>
      <c r="B13" s="37">
        <v>74428520.5</v>
      </c>
      <c r="C13" s="37">
        <v>63130349.140000008</v>
      </c>
      <c r="D13" s="17" t="s">
        <v>41</v>
      </c>
      <c r="E13" s="37">
        <v>63130349.140000008</v>
      </c>
      <c r="G13" s="17" t="s">
        <v>41</v>
      </c>
      <c r="H13" s="37">
        <v>9370</v>
      </c>
    </row>
    <row r="16" spans="1:11" x14ac:dyDescent="0.25">
      <c r="A16" s="22" t="s">
        <v>60</v>
      </c>
      <c r="B16" s="22"/>
      <c r="C16" s="23"/>
      <c r="E16" s="34" t="s">
        <v>62</v>
      </c>
      <c r="F16" s="35"/>
      <c r="G16" s="35"/>
      <c r="I16" s="34" t="s">
        <v>64</v>
      </c>
      <c r="J16" s="35"/>
      <c r="K16" s="35"/>
    </row>
    <row r="17" spans="1:11" x14ac:dyDescent="0.25">
      <c r="A17" s="16" t="s">
        <v>40</v>
      </c>
      <c r="B17" t="s">
        <v>55</v>
      </c>
      <c r="E17" s="16" t="s">
        <v>46</v>
      </c>
      <c r="F17" s="16" t="s">
        <v>56</v>
      </c>
      <c r="I17" s="16" t="s">
        <v>40</v>
      </c>
      <c r="J17" t="s">
        <v>26</v>
      </c>
      <c r="K17" t="s">
        <v>46</v>
      </c>
    </row>
    <row r="18" spans="1:11" x14ac:dyDescent="0.25">
      <c r="A18" s="17" t="s">
        <v>19</v>
      </c>
      <c r="B18" s="37">
        <v>1495.6545364000615</v>
      </c>
      <c r="E18" s="16" t="s">
        <v>40</v>
      </c>
      <c r="F18" s="20" t="s">
        <v>51</v>
      </c>
      <c r="G18" s="20" t="s">
        <v>41</v>
      </c>
      <c r="I18" s="17" t="s">
        <v>47</v>
      </c>
      <c r="J18" s="37">
        <v>10139339.74</v>
      </c>
      <c r="K18" s="37">
        <v>1756863</v>
      </c>
    </row>
    <row r="19" spans="1:11" x14ac:dyDescent="0.25">
      <c r="A19" s="17" t="s">
        <v>21</v>
      </c>
      <c r="B19" s="37">
        <v>1608.3295709153429</v>
      </c>
      <c r="E19" s="17" t="s">
        <v>37</v>
      </c>
      <c r="F19" s="37">
        <v>1690615.3089060006</v>
      </c>
      <c r="G19" s="37">
        <v>1690615.3089060006</v>
      </c>
      <c r="I19" s="17" t="s">
        <v>48</v>
      </c>
      <c r="J19" s="37">
        <v>3777967.77</v>
      </c>
      <c r="K19" s="37">
        <v>1661197.6284639998</v>
      </c>
    </row>
    <row r="20" spans="1:11" x14ac:dyDescent="0.25">
      <c r="A20" s="17" t="s">
        <v>22</v>
      </c>
      <c r="B20" s="37">
        <v>4351.506731568812</v>
      </c>
      <c r="E20" s="17" t="s">
        <v>38</v>
      </c>
      <c r="F20" s="37">
        <v>197761.87355000002</v>
      </c>
      <c r="G20" s="37">
        <v>197761.87355000002</v>
      </c>
      <c r="I20" s="17" t="s">
        <v>49</v>
      </c>
      <c r="J20" s="37">
        <v>6549999</v>
      </c>
      <c r="K20" s="37">
        <v>2049385.3133969996</v>
      </c>
    </row>
    <row r="21" spans="1:11" x14ac:dyDescent="0.25">
      <c r="A21" s="17" t="s">
        <v>30</v>
      </c>
      <c r="B21" s="37">
        <v>2278.8050222231886</v>
      </c>
      <c r="E21" s="17" t="s">
        <v>39</v>
      </c>
      <c r="F21" s="37">
        <v>136603.98859699999</v>
      </c>
      <c r="G21" s="37">
        <v>136603.98859699999</v>
      </c>
      <c r="I21" s="17" t="s">
        <v>50</v>
      </c>
      <c r="J21" s="37">
        <v>6069014</v>
      </c>
      <c r="K21" s="37">
        <v>2134292.5711980015</v>
      </c>
    </row>
    <row r="22" spans="1:11" x14ac:dyDescent="0.25">
      <c r="A22" s="17" t="s">
        <v>32</v>
      </c>
      <c r="B22" s="37">
        <v>96175.744700689887</v>
      </c>
      <c r="E22" s="17" t="s">
        <v>20</v>
      </c>
      <c r="F22" s="37">
        <v>0</v>
      </c>
      <c r="G22" s="37">
        <v>0</v>
      </c>
      <c r="I22" s="17" t="s">
        <v>51</v>
      </c>
      <c r="J22" s="37">
        <v>6250717</v>
      </c>
      <c r="K22" s="37">
        <v>2024981.1710529996</v>
      </c>
    </row>
    <row r="23" spans="1:11" x14ac:dyDescent="0.25">
      <c r="A23" s="17" t="s">
        <v>41</v>
      </c>
      <c r="B23" s="37">
        <v>105910.04056179729</v>
      </c>
      <c r="E23" s="17" t="s">
        <v>34</v>
      </c>
      <c r="F23" s="37">
        <v>0</v>
      </c>
      <c r="G23" s="37">
        <v>0</v>
      </c>
      <c r="I23" s="17" t="s">
        <v>52</v>
      </c>
      <c r="J23" s="37">
        <v>30343311.629999999</v>
      </c>
      <c r="K23" s="37">
        <v>1695954</v>
      </c>
    </row>
    <row r="24" spans="1:11" x14ac:dyDescent="0.25">
      <c r="E24" s="17" t="s">
        <v>41</v>
      </c>
      <c r="F24" s="37">
        <v>2024981.1710530007</v>
      </c>
      <c r="G24" s="37">
        <v>2024981.1710530007</v>
      </c>
      <c r="I24" s="17" t="s">
        <v>41</v>
      </c>
      <c r="J24" s="37">
        <v>63130349.140000001</v>
      </c>
      <c r="K24" s="37">
        <v>11322673.684112001</v>
      </c>
    </row>
    <row r="27" spans="1:11" x14ac:dyDescent="0.25">
      <c r="A27" s="25" t="s">
        <v>65</v>
      </c>
      <c r="B27" s="25"/>
      <c r="C27" s="26"/>
      <c r="E27" s="34" t="s">
        <v>66</v>
      </c>
      <c r="F27" s="35"/>
      <c r="G27" s="35"/>
      <c r="I27" s="34" t="s">
        <v>67</v>
      </c>
      <c r="J27" s="35"/>
    </row>
    <row r="28" spans="1:11" x14ac:dyDescent="0.25">
      <c r="A28" s="16" t="s">
        <v>40</v>
      </c>
      <c r="B28" t="s">
        <v>26</v>
      </c>
      <c r="E28" s="16" t="s">
        <v>40</v>
      </c>
      <c r="F28" t="s">
        <v>53</v>
      </c>
      <c r="G28" t="s">
        <v>46</v>
      </c>
      <c r="I28" s="16" t="s">
        <v>40</v>
      </c>
      <c r="J28" t="s">
        <v>54</v>
      </c>
    </row>
    <row r="29" spans="1:11" x14ac:dyDescent="0.25">
      <c r="A29" s="17" t="s">
        <v>22</v>
      </c>
      <c r="B29" s="37">
        <v>24605294.010000002</v>
      </c>
      <c r="E29" s="17" t="s">
        <v>31</v>
      </c>
      <c r="F29" s="37">
        <v>3727001.5</v>
      </c>
      <c r="G29" s="37">
        <v>118579</v>
      </c>
      <c r="I29" s="17" t="s">
        <v>31</v>
      </c>
      <c r="J29" s="37">
        <v>181252</v>
      </c>
    </row>
    <row r="30" spans="1:11" x14ac:dyDescent="0.25">
      <c r="A30" s="21" t="s">
        <v>31</v>
      </c>
      <c r="B30" s="37">
        <v>2666571.71</v>
      </c>
      <c r="E30" s="17" t="s">
        <v>20</v>
      </c>
      <c r="F30" s="37">
        <v>38717092.930000007</v>
      </c>
      <c r="G30" s="37">
        <v>4313702</v>
      </c>
      <c r="I30" s="17" t="s">
        <v>20</v>
      </c>
      <c r="J30" s="37">
        <v>6978493</v>
      </c>
    </row>
    <row r="31" spans="1:11" x14ac:dyDescent="0.25">
      <c r="A31" s="21" t="s">
        <v>20</v>
      </c>
      <c r="B31" s="37">
        <v>15380154.32</v>
      </c>
      <c r="E31" s="17" t="s">
        <v>36</v>
      </c>
      <c r="F31" s="37">
        <v>1187870</v>
      </c>
      <c r="G31" s="37">
        <v>338599.72931400011</v>
      </c>
      <c r="I31" s="17" t="s">
        <v>36</v>
      </c>
      <c r="J31" s="37">
        <v>627535</v>
      </c>
    </row>
    <row r="32" spans="1:11" x14ac:dyDescent="0.25">
      <c r="A32" s="21" t="s">
        <v>36</v>
      </c>
      <c r="B32" s="37">
        <v>55913</v>
      </c>
      <c r="E32" s="17" t="s">
        <v>33</v>
      </c>
      <c r="F32" s="37">
        <v>3207713.6</v>
      </c>
      <c r="G32" s="37">
        <v>114985</v>
      </c>
      <c r="I32" s="17" t="s">
        <v>33</v>
      </c>
      <c r="J32" s="37">
        <v>219805</v>
      </c>
    </row>
    <row r="33" spans="1:10" x14ac:dyDescent="0.25">
      <c r="A33" s="21" t="s">
        <v>33</v>
      </c>
      <c r="B33" s="37">
        <v>2276726.98</v>
      </c>
      <c r="E33" s="17" t="s">
        <v>39</v>
      </c>
      <c r="F33" s="37">
        <v>736296</v>
      </c>
      <c r="G33" s="37">
        <v>136603.98859700002</v>
      </c>
      <c r="I33" s="17" t="s">
        <v>39</v>
      </c>
      <c r="J33" s="37">
        <v>305025</v>
      </c>
    </row>
    <row r="34" spans="1:10" x14ac:dyDescent="0.25">
      <c r="A34" s="21" t="s">
        <v>39</v>
      </c>
      <c r="B34" s="37">
        <v>77518</v>
      </c>
      <c r="E34" s="17" t="s">
        <v>34</v>
      </c>
      <c r="F34" s="37">
        <v>432961.1</v>
      </c>
      <c r="G34" s="37">
        <v>31355</v>
      </c>
      <c r="I34" s="17" t="s">
        <v>34</v>
      </c>
      <c r="J34" s="37">
        <v>177345</v>
      </c>
    </row>
    <row r="35" spans="1:10" x14ac:dyDescent="0.25">
      <c r="A35" s="21" t="s">
        <v>35</v>
      </c>
      <c r="B35" s="37">
        <v>193242</v>
      </c>
      <c r="E35" s="17" t="s">
        <v>35</v>
      </c>
      <c r="F35" s="37">
        <v>531336</v>
      </c>
      <c r="G35" s="37">
        <v>190336.39915000004</v>
      </c>
      <c r="I35" s="17" t="s">
        <v>35</v>
      </c>
      <c r="J35" s="37">
        <v>262840</v>
      </c>
    </row>
    <row r="36" spans="1:10" x14ac:dyDescent="0.25">
      <c r="A36" s="21" t="s">
        <v>38</v>
      </c>
      <c r="B36" s="37">
        <v>354315</v>
      </c>
      <c r="E36" s="17" t="s">
        <v>38</v>
      </c>
      <c r="F36" s="37">
        <v>1424736</v>
      </c>
      <c r="G36" s="37">
        <v>545589.59242999984</v>
      </c>
      <c r="I36" s="17" t="s">
        <v>38</v>
      </c>
      <c r="J36" s="37">
        <v>642747</v>
      </c>
    </row>
    <row r="37" spans="1:10" x14ac:dyDescent="0.25">
      <c r="A37" s="21" t="s">
        <v>37</v>
      </c>
      <c r="B37" s="37">
        <v>3600853</v>
      </c>
      <c r="E37" s="17" t="s">
        <v>37</v>
      </c>
      <c r="F37" s="37">
        <v>16758930</v>
      </c>
      <c r="G37" s="37">
        <v>5532922.9746209998</v>
      </c>
      <c r="I37" s="17" t="s">
        <v>37</v>
      </c>
      <c r="J37" s="37">
        <v>7477048</v>
      </c>
    </row>
    <row r="38" spans="1:10" x14ac:dyDescent="0.25">
      <c r="A38" s="17" t="s">
        <v>32</v>
      </c>
      <c r="B38" s="37">
        <v>11999203</v>
      </c>
      <c r="E38" s="17" t="s">
        <v>41</v>
      </c>
      <c r="F38" s="37">
        <v>66723937.13000001</v>
      </c>
      <c r="G38" s="37">
        <v>11322673.684112001</v>
      </c>
      <c r="I38" s="17" t="s">
        <v>41</v>
      </c>
      <c r="J38" s="37">
        <v>16872090</v>
      </c>
    </row>
    <row r="39" spans="1:10" x14ac:dyDescent="0.25">
      <c r="A39" s="21" t="s">
        <v>20</v>
      </c>
      <c r="B39" s="37">
        <v>8067642</v>
      </c>
    </row>
    <row r="40" spans="1:10" x14ac:dyDescent="0.25">
      <c r="A40" s="21" t="s">
        <v>36</v>
      </c>
      <c r="B40" s="37">
        <v>91887</v>
      </c>
    </row>
    <row r="41" spans="1:10" x14ac:dyDescent="0.25">
      <c r="A41" s="21" t="s">
        <v>39</v>
      </c>
      <c r="B41" s="37">
        <v>156813</v>
      </c>
    </row>
    <row r="42" spans="1:10" x14ac:dyDescent="0.25">
      <c r="A42" s="21" t="s">
        <v>34</v>
      </c>
      <c r="B42" s="37">
        <v>19366</v>
      </c>
    </row>
    <row r="43" spans="1:10" x14ac:dyDescent="0.25">
      <c r="A43" s="21" t="s">
        <v>35</v>
      </c>
      <c r="B43" s="37">
        <v>55565</v>
      </c>
    </row>
    <row r="44" spans="1:10" x14ac:dyDescent="0.25">
      <c r="A44" s="21" t="s">
        <v>38</v>
      </c>
      <c r="B44" s="37">
        <v>238741</v>
      </c>
    </row>
    <row r="45" spans="1:10" x14ac:dyDescent="0.25">
      <c r="A45" s="21" t="s">
        <v>37</v>
      </c>
      <c r="B45" s="37">
        <v>3369189</v>
      </c>
    </row>
    <row r="46" spans="1:10" x14ac:dyDescent="0.25">
      <c r="A46" s="17" t="s">
        <v>30</v>
      </c>
      <c r="B46" s="37">
        <v>10079518</v>
      </c>
    </row>
    <row r="47" spans="1:10" x14ac:dyDescent="0.25">
      <c r="A47" s="21" t="s">
        <v>31</v>
      </c>
      <c r="B47" s="37">
        <v>704350</v>
      </c>
    </row>
    <row r="48" spans="1:10" x14ac:dyDescent="0.25">
      <c r="A48" s="21" t="s">
        <v>20</v>
      </c>
      <c r="B48" s="37">
        <v>4649596</v>
      </c>
    </row>
    <row r="49" spans="1:2" x14ac:dyDescent="0.25">
      <c r="A49" s="21" t="s">
        <v>36</v>
      </c>
      <c r="B49" s="37">
        <v>567678</v>
      </c>
    </row>
    <row r="50" spans="1:2" x14ac:dyDescent="0.25">
      <c r="A50" s="21" t="s">
        <v>33</v>
      </c>
      <c r="B50" s="37">
        <v>551400</v>
      </c>
    </row>
    <row r="51" spans="1:2" x14ac:dyDescent="0.25">
      <c r="A51" s="21" t="s">
        <v>39</v>
      </c>
      <c r="B51" s="37">
        <v>113067</v>
      </c>
    </row>
    <row r="52" spans="1:2" x14ac:dyDescent="0.25">
      <c r="A52" s="21" t="s">
        <v>34</v>
      </c>
      <c r="B52" s="37">
        <v>28157</v>
      </c>
    </row>
    <row r="53" spans="1:2" x14ac:dyDescent="0.25">
      <c r="A53" s="21" t="s">
        <v>35</v>
      </c>
      <c r="B53" s="37">
        <v>40862</v>
      </c>
    </row>
    <row r="54" spans="1:2" x14ac:dyDescent="0.25">
      <c r="A54" s="21" t="s">
        <v>38</v>
      </c>
      <c r="B54" s="37">
        <v>210035</v>
      </c>
    </row>
    <row r="55" spans="1:2" x14ac:dyDescent="0.25">
      <c r="A55" s="21" t="s">
        <v>37</v>
      </c>
      <c r="B55" s="37">
        <v>3214373</v>
      </c>
    </row>
    <row r="56" spans="1:2" x14ac:dyDescent="0.25">
      <c r="A56" s="17" t="s">
        <v>21</v>
      </c>
      <c r="B56" s="37">
        <v>8412913.6199999992</v>
      </c>
    </row>
    <row r="57" spans="1:2" x14ac:dyDescent="0.25">
      <c r="A57" s="21" t="s">
        <v>20</v>
      </c>
      <c r="B57" s="37">
        <v>4246707.0399999991</v>
      </c>
    </row>
    <row r="58" spans="1:2" x14ac:dyDescent="0.25">
      <c r="A58" s="21" t="s">
        <v>36</v>
      </c>
      <c r="B58" s="37">
        <v>317471</v>
      </c>
    </row>
    <row r="59" spans="1:2" x14ac:dyDescent="0.25">
      <c r="A59" s="21" t="s">
        <v>33</v>
      </c>
      <c r="B59" s="37">
        <v>141378.57999999999</v>
      </c>
    </row>
    <row r="60" spans="1:2" x14ac:dyDescent="0.25">
      <c r="A60" s="21" t="s">
        <v>39</v>
      </c>
      <c r="B60" s="37">
        <v>163519</v>
      </c>
    </row>
    <row r="61" spans="1:2" x14ac:dyDescent="0.25">
      <c r="A61" s="21" t="s">
        <v>34</v>
      </c>
      <c r="B61" s="37">
        <v>133492</v>
      </c>
    </row>
    <row r="62" spans="1:2" x14ac:dyDescent="0.25">
      <c r="A62" s="21" t="s">
        <v>35</v>
      </c>
      <c r="B62" s="37">
        <v>143689</v>
      </c>
    </row>
    <row r="63" spans="1:2" x14ac:dyDescent="0.25">
      <c r="A63" s="21" t="s">
        <v>38</v>
      </c>
      <c r="B63" s="37">
        <v>262915</v>
      </c>
    </row>
    <row r="64" spans="1:2" x14ac:dyDescent="0.25">
      <c r="A64" s="21" t="s">
        <v>37</v>
      </c>
      <c r="B64" s="37">
        <v>3003742</v>
      </c>
    </row>
    <row r="65" spans="1:2" x14ac:dyDescent="0.25">
      <c r="A65" s="17" t="s">
        <v>19</v>
      </c>
      <c r="B65" s="37">
        <v>8033420.5099999998</v>
      </c>
    </row>
    <row r="66" spans="1:2" x14ac:dyDescent="0.25">
      <c r="A66" s="21" t="s">
        <v>31</v>
      </c>
      <c r="B66" s="37">
        <v>114120</v>
      </c>
    </row>
    <row r="67" spans="1:2" x14ac:dyDescent="0.25">
      <c r="A67" s="21" t="s">
        <v>20</v>
      </c>
      <c r="B67" s="37">
        <v>3702021.41</v>
      </c>
    </row>
    <row r="68" spans="1:2" x14ac:dyDescent="0.25">
      <c r="A68" s="21" t="s">
        <v>36</v>
      </c>
      <c r="B68" s="37">
        <v>203671</v>
      </c>
    </row>
    <row r="69" spans="1:2" x14ac:dyDescent="0.25">
      <c r="A69" s="21" t="s">
        <v>33</v>
      </c>
      <c r="B69" s="37">
        <v>11060</v>
      </c>
    </row>
    <row r="70" spans="1:2" x14ac:dyDescent="0.25">
      <c r="A70" s="21" t="s">
        <v>39</v>
      </c>
      <c r="B70" s="37">
        <v>107906</v>
      </c>
    </row>
    <row r="71" spans="1:2" x14ac:dyDescent="0.25">
      <c r="A71" s="21" t="s">
        <v>34</v>
      </c>
      <c r="B71" s="37">
        <v>136589.1</v>
      </c>
    </row>
    <row r="72" spans="1:2" x14ac:dyDescent="0.25">
      <c r="A72" s="21" t="s">
        <v>35</v>
      </c>
      <c r="B72" s="37">
        <v>80448</v>
      </c>
    </row>
    <row r="73" spans="1:2" x14ac:dyDescent="0.25">
      <c r="A73" s="21" t="s">
        <v>38</v>
      </c>
      <c r="B73" s="37">
        <v>250580</v>
      </c>
    </row>
    <row r="74" spans="1:2" x14ac:dyDescent="0.25">
      <c r="A74" s="21" t="s">
        <v>37</v>
      </c>
      <c r="B74" s="37">
        <v>3427025</v>
      </c>
    </row>
    <row r="75" spans="1:2" x14ac:dyDescent="0.25">
      <c r="A75" s="17" t="s">
        <v>41</v>
      </c>
      <c r="B75" s="37">
        <v>63130349.139999993</v>
      </c>
    </row>
  </sheetData>
  <mergeCells count="5">
    <mergeCell ref="E27:G27"/>
    <mergeCell ref="I27:J27"/>
    <mergeCell ref="E16:G16"/>
    <mergeCell ref="J2:K2"/>
    <mergeCell ref="I16:K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678"/>
  <sheetViews>
    <sheetView topLeftCell="B1" workbookViewId="0">
      <pane ySplit="1" topLeftCell="A2" activePane="bottomLeft" state="frozen"/>
      <selection activeCell="N21" sqref="N21"/>
      <selection pane="bottomLeft" activeCell="M16" sqref="M16"/>
    </sheetView>
  </sheetViews>
  <sheetFormatPr defaultColWidth="12.6640625" defaultRowHeight="15.75" customHeight="1" x14ac:dyDescent="0.25"/>
  <cols>
    <col min="10" max="10" width="9.21875" bestFit="1" customWidth="1"/>
    <col min="11" max="11" width="19.109375" bestFit="1" customWidth="1"/>
    <col min="13" max="13" width="14" customWidth="1"/>
    <col min="14" max="14" width="15.88671875" customWidth="1"/>
    <col min="15" max="15" width="18.21875" bestFit="1" customWidth="1"/>
  </cols>
  <sheetData>
    <row r="1" spans="1:16" x14ac:dyDescent="0.25">
      <c r="A1" s="7" t="s">
        <v>10</v>
      </c>
      <c r="B1" s="7" t="s">
        <v>11</v>
      </c>
      <c r="C1" s="7" t="s">
        <v>12</v>
      </c>
      <c r="D1" s="7" t="s">
        <v>13</v>
      </c>
      <c r="E1" s="7" t="s">
        <v>14</v>
      </c>
      <c r="F1" s="7" t="s">
        <v>15</v>
      </c>
      <c r="G1" s="7" t="s">
        <v>16</v>
      </c>
      <c r="H1" s="7" t="s">
        <v>17</v>
      </c>
      <c r="I1" s="7" t="s">
        <v>18</v>
      </c>
      <c r="J1" s="7" t="s">
        <v>43</v>
      </c>
      <c r="K1" s="19" t="s">
        <v>44</v>
      </c>
    </row>
    <row r="2" spans="1:16" x14ac:dyDescent="0.25">
      <c r="A2" s="8">
        <v>45261</v>
      </c>
      <c r="B2" s="3" t="s">
        <v>19</v>
      </c>
      <c r="C2" s="3" t="s">
        <v>20</v>
      </c>
      <c r="D2" s="3">
        <v>741965</v>
      </c>
      <c r="E2" s="3">
        <v>81590</v>
      </c>
      <c r="F2" s="3">
        <v>84590</v>
      </c>
      <c r="G2" s="3">
        <v>7731</v>
      </c>
      <c r="H2" s="3">
        <v>16</v>
      </c>
      <c r="I2" s="3">
        <v>84765</v>
      </c>
      <c r="J2" s="18">
        <f>IFERROR(F2/G2,"NA")</f>
        <v>10.94166343293235</v>
      </c>
      <c r="K2" s="18">
        <f>(I2/D2)*100</f>
        <v>11.424393333917369</v>
      </c>
      <c r="L2" s="27"/>
      <c r="M2" s="18"/>
    </row>
    <row r="3" spans="1:16" x14ac:dyDescent="0.25">
      <c r="A3" s="8">
        <v>45261</v>
      </c>
      <c r="B3" s="3" t="s">
        <v>21</v>
      </c>
      <c r="C3" s="3" t="s">
        <v>20</v>
      </c>
      <c r="D3" s="3">
        <v>436999.88</v>
      </c>
      <c r="E3" s="3">
        <v>397480.69999999995</v>
      </c>
      <c r="F3" s="3">
        <v>437840</v>
      </c>
      <c r="G3" s="3">
        <v>6549</v>
      </c>
      <c r="H3" s="3">
        <v>30</v>
      </c>
      <c r="I3" s="3">
        <v>11964</v>
      </c>
      <c r="J3" s="18">
        <f t="shared" ref="J3:J66" si="0">IFERROR(F3/G3,"NA")</f>
        <v>66.856008550923804</v>
      </c>
      <c r="K3" s="18">
        <f t="shared" ref="K3:K66" si="1">(I3/D3)*100</f>
        <v>2.7377581888580838</v>
      </c>
      <c r="L3" s="18"/>
      <c r="M3" s="27"/>
    </row>
    <row r="4" spans="1:16" x14ac:dyDescent="0.25">
      <c r="A4" s="8">
        <v>45261</v>
      </c>
      <c r="B4" s="3" t="s">
        <v>21</v>
      </c>
      <c r="C4" s="3" t="s">
        <v>20</v>
      </c>
      <c r="D4" s="3">
        <v>356610.67</v>
      </c>
      <c r="E4" s="3">
        <v>326684.67</v>
      </c>
      <c r="F4" s="3">
        <v>361550</v>
      </c>
      <c r="G4" s="3">
        <v>4583</v>
      </c>
      <c r="H4" s="3">
        <v>19</v>
      </c>
      <c r="I4" s="3">
        <v>6671</v>
      </c>
      <c r="J4" s="18">
        <f>IFERROR(F4/G4,"NA")</f>
        <v>78.88937377263801</v>
      </c>
      <c r="K4" s="18">
        <f t="shared" si="1"/>
        <v>1.8706675265773736</v>
      </c>
    </row>
    <row r="5" spans="1:16" x14ac:dyDescent="0.25">
      <c r="A5" s="8">
        <v>45261</v>
      </c>
      <c r="B5" s="3" t="s">
        <v>22</v>
      </c>
      <c r="C5" s="3" t="s">
        <v>20</v>
      </c>
      <c r="D5" s="3">
        <v>313971.45999999996</v>
      </c>
      <c r="E5" s="3">
        <v>313971.45999999996</v>
      </c>
      <c r="F5" s="3">
        <v>332050</v>
      </c>
      <c r="G5" s="3">
        <v>3610</v>
      </c>
      <c r="H5" s="3">
        <v>28</v>
      </c>
      <c r="I5" s="3">
        <v>5420</v>
      </c>
      <c r="J5" s="18">
        <f t="shared" si="0"/>
        <v>91.980609418282555</v>
      </c>
      <c r="K5" s="18">
        <f t="shared" si="1"/>
        <v>1.7262715534717712</v>
      </c>
    </row>
    <row r="6" spans="1:16" x14ac:dyDescent="0.25">
      <c r="A6" s="8">
        <v>45261</v>
      </c>
      <c r="B6" s="3" t="s">
        <v>19</v>
      </c>
      <c r="C6" s="3" t="s">
        <v>20</v>
      </c>
      <c r="D6" s="3">
        <v>280979</v>
      </c>
      <c r="E6" s="3">
        <v>280979</v>
      </c>
      <c r="F6" s="3">
        <v>280979</v>
      </c>
      <c r="G6" s="3">
        <v>8287</v>
      </c>
      <c r="H6" s="3">
        <v>6</v>
      </c>
      <c r="I6" s="3">
        <v>9958</v>
      </c>
      <c r="J6" s="18">
        <f t="shared" si="0"/>
        <v>33.905997345239534</v>
      </c>
      <c r="K6" s="18">
        <f t="shared" si="1"/>
        <v>3.5440370988579217</v>
      </c>
      <c r="L6" s="9" t="s">
        <v>23</v>
      </c>
      <c r="M6" s="10" t="s">
        <v>24</v>
      </c>
      <c r="N6" s="11"/>
      <c r="O6" s="11"/>
      <c r="P6" s="12"/>
    </row>
    <row r="7" spans="1:16" x14ac:dyDescent="0.25">
      <c r="A7" s="8">
        <v>45261</v>
      </c>
      <c r="B7" s="3" t="s">
        <v>22</v>
      </c>
      <c r="C7" s="3" t="s">
        <v>20</v>
      </c>
      <c r="D7" s="3">
        <v>262608.21000000002</v>
      </c>
      <c r="E7" s="3">
        <v>259382.71000000002</v>
      </c>
      <c r="F7" s="3">
        <v>268804.5</v>
      </c>
      <c r="G7" s="3">
        <v>5695</v>
      </c>
      <c r="H7" s="3">
        <v>13</v>
      </c>
      <c r="I7" s="3">
        <v>13419</v>
      </c>
      <c r="J7" s="18">
        <f t="shared" si="0"/>
        <v>47.200087796312552</v>
      </c>
      <c r="K7" s="18">
        <f t="shared" si="1"/>
        <v>5.1098935558793075</v>
      </c>
      <c r="L7" s="13" t="s">
        <v>25</v>
      </c>
      <c r="M7" s="13" t="s">
        <v>26</v>
      </c>
      <c r="N7" s="13" t="s">
        <v>27</v>
      </c>
      <c r="O7" s="13" t="s">
        <v>28</v>
      </c>
      <c r="P7" s="13" t="s">
        <v>29</v>
      </c>
    </row>
    <row r="8" spans="1:16" x14ac:dyDescent="0.25">
      <c r="A8" s="8">
        <v>45261</v>
      </c>
      <c r="B8" s="3" t="s">
        <v>22</v>
      </c>
      <c r="C8" s="3" t="s">
        <v>20</v>
      </c>
      <c r="D8" s="3">
        <v>252746.26</v>
      </c>
      <c r="E8" s="3">
        <v>246346.26</v>
      </c>
      <c r="F8" s="3">
        <v>261310</v>
      </c>
      <c r="G8" s="3">
        <v>8451</v>
      </c>
      <c r="H8" s="3">
        <v>20</v>
      </c>
      <c r="I8" s="3">
        <v>8032</v>
      </c>
      <c r="J8" s="18">
        <f t="shared" si="0"/>
        <v>30.920601112294403</v>
      </c>
      <c r="K8" s="18">
        <f t="shared" si="1"/>
        <v>3.1778907430717269</v>
      </c>
      <c r="L8" s="14" t="s">
        <v>19</v>
      </c>
      <c r="M8" s="14">
        <f>SUMIF(B:B, "Brand A", E:E)</f>
        <v>8033420.5100000007</v>
      </c>
      <c r="N8" s="14">
        <f>SUMIF(B:B, "Brand A", H:H)</f>
        <v>1596</v>
      </c>
      <c r="O8" s="14">
        <f>SUMIF(B:B, "Brand A", E:E) / SUMIF(B:B, "Brand A", H:H)</f>
        <v>5033.4714974937351</v>
      </c>
      <c r="P8" s="15">
        <f>SUMIF(B:B, "Brand A", I:I) / SUMIF(B:B, "Brand A", E:E)</f>
        <v>0.43599062138476302</v>
      </c>
    </row>
    <row r="9" spans="1:16" x14ac:dyDescent="0.25">
      <c r="A9" s="8">
        <v>45261</v>
      </c>
      <c r="B9" s="3" t="s">
        <v>22</v>
      </c>
      <c r="C9" s="3" t="s">
        <v>20</v>
      </c>
      <c r="D9" s="3">
        <v>243776.00999999998</v>
      </c>
      <c r="E9" s="3">
        <v>243776.00999999998</v>
      </c>
      <c r="F9" s="3">
        <v>254820</v>
      </c>
      <c r="G9" s="3">
        <v>5643</v>
      </c>
      <c r="H9" s="3">
        <v>10</v>
      </c>
      <c r="I9" s="3">
        <v>18609</v>
      </c>
      <c r="J9" s="18">
        <f t="shared" si="0"/>
        <v>45.156831472620944</v>
      </c>
      <c r="K9" s="18">
        <f t="shared" si="1"/>
        <v>7.6336469696095204</v>
      </c>
      <c r="L9" s="14" t="s">
        <v>21</v>
      </c>
      <c r="M9" s="14">
        <f>SUMIF(B:B, "Brand B", E:E)</f>
        <v>8412913.6199999973</v>
      </c>
      <c r="N9" s="14">
        <f>SUMIF(B:B, "Brand B", H:H)</f>
        <v>1534</v>
      </c>
      <c r="O9" s="14">
        <f>SUMIF(B:B, "Brand B", E:E) / SUMIF(B:B, "Brand B", H:H)</f>
        <v>5484.2983181225536</v>
      </c>
      <c r="P9" s="15">
        <f>SUMIF(B:B, "Brand B", I:I) / SUMIF(B:B, "Brand B", E:E)</f>
        <v>0.38920059659426304</v>
      </c>
    </row>
    <row r="10" spans="1:16" x14ac:dyDescent="0.25">
      <c r="A10" s="8">
        <v>45261</v>
      </c>
      <c r="B10" s="3" t="s">
        <v>30</v>
      </c>
      <c r="C10" s="3" t="s">
        <v>31</v>
      </c>
      <c r="D10" s="3">
        <v>239000</v>
      </c>
      <c r="E10" s="3">
        <v>215500</v>
      </c>
      <c r="F10" s="3">
        <v>223000</v>
      </c>
      <c r="G10" s="3">
        <v>6933</v>
      </c>
      <c r="H10" s="3">
        <v>2</v>
      </c>
      <c r="I10" s="3">
        <v>16875</v>
      </c>
      <c r="J10" s="18">
        <f t="shared" si="0"/>
        <v>32.165007933073703</v>
      </c>
      <c r="K10" s="18">
        <f t="shared" si="1"/>
        <v>7.060669456066945</v>
      </c>
      <c r="L10" s="14" t="s">
        <v>22</v>
      </c>
      <c r="M10" s="14">
        <f>SUMIF(B:B, "Brand C", E:E)</f>
        <v>24605294.010000002</v>
      </c>
      <c r="N10" s="14">
        <f>SUMIF(B:B, "Brand C", H:H)</f>
        <v>3285</v>
      </c>
      <c r="O10" s="14">
        <f>SUMIF(B:B, "Brand C", E:E) / SUMIF(B:B, "Brand C", H:H)</f>
        <v>7490.1960456621009</v>
      </c>
      <c r="P10" s="15">
        <f>SUMIF(B:B, "Brand C", I:I) / SUMIF(B:B, "Brand C", E:E)</f>
        <v>0.14812730945294644</v>
      </c>
    </row>
    <row r="11" spans="1:16" x14ac:dyDescent="0.25">
      <c r="A11" s="8">
        <v>45262</v>
      </c>
      <c r="B11" s="3" t="s">
        <v>22</v>
      </c>
      <c r="C11" s="3" t="s">
        <v>31</v>
      </c>
      <c r="D11" s="3">
        <v>236000.37</v>
      </c>
      <c r="E11" s="3">
        <v>232000.37</v>
      </c>
      <c r="F11" s="3">
        <v>250960</v>
      </c>
      <c r="G11" s="3">
        <v>8257</v>
      </c>
      <c r="H11" s="3">
        <v>15</v>
      </c>
      <c r="I11" s="3">
        <v>19329</v>
      </c>
      <c r="J11" s="18">
        <f t="shared" si="0"/>
        <v>30.393605425699405</v>
      </c>
      <c r="K11" s="18">
        <f t="shared" si="1"/>
        <v>8.1902413966554377</v>
      </c>
      <c r="L11" s="14" t="s">
        <v>30</v>
      </c>
      <c r="M11" s="14">
        <f>SUMIF(B:B, "Brand D", E:E)</f>
        <v>10079518</v>
      </c>
      <c r="N11" s="14">
        <f>SUMIF(B:B, "Brand D", H:H)</f>
        <v>1148</v>
      </c>
      <c r="O11" s="14">
        <f>SUMIF(B:B, "Brand D", E:E) / SUMIF(B:B, "Brand D", H:H)</f>
        <v>8780.0679442508717</v>
      </c>
      <c r="P11" s="15">
        <f>SUMIF(B:B, "Brand D", I:I) / SUMIF(B:B, "Brand D", E:E)</f>
        <v>0.29311500807875934</v>
      </c>
    </row>
    <row r="12" spans="1:16" x14ac:dyDescent="0.25">
      <c r="A12" s="8">
        <v>45262</v>
      </c>
      <c r="B12" s="3" t="s">
        <v>22</v>
      </c>
      <c r="C12" s="3" t="s">
        <v>31</v>
      </c>
      <c r="D12" s="3">
        <v>225748.2</v>
      </c>
      <c r="E12" s="3">
        <v>203965.15000000002</v>
      </c>
      <c r="F12" s="3">
        <v>224138</v>
      </c>
      <c r="G12" s="3">
        <v>4168</v>
      </c>
      <c r="H12" s="3">
        <v>24</v>
      </c>
      <c r="I12" s="3">
        <v>5782</v>
      </c>
      <c r="J12" s="18">
        <f t="shared" si="0"/>
        <v>53.775911708253361</v>
      </c>
      <c r="K12" s="18">
        <f t="shared" si="1"/>
        <v>2.5612607320900009</v>
      </c>
      <c r="L12" s="14" t="s">
        <v>32</v>
      </c>
      <c r="M12" s="14">
        <f>SUMIF(B:B, "Brand E", E:E)</f>
        <v>11999203</v>
      </c>
      <c r="N12" s="14">
        <f>SUMIF(B:B, "Brand E", H:H)</f>
        <v>1807</v>
      </c>
      <c r="O12" s="14">
        <f>SUMIF(B:B, "Brand E", E:E) / SUMIF(B:B, "Brand E", H:H)</f>
        <v>6640.4001106806863</v>
      </c>
      <c r="P12" s="15">
        <f>SUMIF(B:B, "Brand E", I:I) / SUMIF(B:B, "Brand E", E:E)</f>
        <v>0.29136176794408764</v>
      </c>
    </row>
    <row r="13" spans="1:16" x14ac:dyDescent="0.25">
      <c r="A13" s="8">
        <v>45262</v>
      </c>
      <c r="B13" s="3" t="s">
        <v>30</v>
      </c>
      <c r="C13" s="3" t="s">
        <v>31</v>
      </c>
      <c r="D13" s="3">
        <v>224000</v>
      </c>
      <c r="E13" s="3">
        <v>130500</v>
      </c>
      <c r="F13" s="3">
        <v>130500</v>
      </c>
      <c r="G13" s="3">
        <v>3001</v>
      </c>
      <c r="H13" s="3">
        <v>3</v>
      </c>
      <c r="I13" s="3">
        <v>2669</v>
      </c>
      <c r="J13" s="18">
        <f t="shared" si="0"/>
        <v>43.485504831722757</v>
      </c>
      <c r="K13" s="18">
        <f t="shared" si="1"/>
        <v>1.1915178571428571</v>
      </c>
    </row>
    <row r="14" spans="1:16" x14ac:dyDescent="0.25">
      <c r="A14" s="8">
        <v>45262</v>
      </c>
      <c r="B14" s="3" t="s">
        <v>22</v>
      </c>
      <c r="C14" s="3" t="s">
        <v>31</v>
      </c>
      <c r="D14" s="3">
        <v>219380.73</v>
      </c>
      <c r="E14" s="3">
        <v>219380.73</v>
      </c>
      <c r="F14" s="3">
        <v>233140</v>
      </c>
      <c r="G14" s="3">
        <v>5467</v>
      </c>
      <c r="H14" s="3">
        <v>19</v>
      </c>
      <c r="I14" s="3">
        <v>588</v>
      </c>
      <c r="J14" s="18">
        <f t="shared" si="0"/>
        <v>42.644960673129688</v>
      </c>
      <c r="K14" s="18">
        <f t="shared" si="1"/>
        <v>0.26802718725569014</v>
      </c>
    </row>
    <row r="15" spans="1:16" x14ac:dyDescent="0.25">
      <c r="A15" s="8">
        <v>45262</v>
      </c>
      <c r="B15" s="3" t="s">
        <v>19</v>
      </c>
      <c r="C15" s="3" t="s">
        <v>31</v>
      </c>
      <c r="D15" s="3">
        <v>214300</v>
      </c>
      <c r="E15" s="3">
        <v>114120</v>
      </c>
      <c r="F15" s="3">
        <v>117120</v>
      </c>
      <c r="G15" s="3">
        <v>3417</v>
      </c>
      <c r="H15" s="3">
        <v>9</v>
      </c>
      <c r="I15" s="3">
        <v>14175</v>
      </c>
      <c r="J15" s="18">
        <f t="shared" si="0"/>
        <v>34.275680421422301</v>
      </c>
      <c r="K15" s="18">
        <f t="shared" si="1"/>
        <v>6.6145590293980403</v>
      </c>
    </row>
    <row r="16" spans="1:16" x14ac:dyDescent="0.25">
      <c r="A16" s="8">
        <v>45262</v>
      </c>
      <c r="B16" s="3" t="s">
        <v>22</v>
      </c>
      <c r="C16" s="3" t="s">
        <v>31</v>
      </c>
      <c r="D16" s="3">
        <v>206491.95</v>
      </c>
      <c r="E16" s="3">
        <v>202405.38</v>
      </c>
      <c r="F16" s="3">
        <v>224093</v>
      </c>
      <c r="G16" s="3">
        <v>4030</v>
      </c>
      <c r="H16" s="3">
        <v>20</v>
      </c>
      <c r="I16" s="3">
        <v>12431</v>
      </c>
      <c r="J16" s="18">
        <f t="shared" si="0"/>
        <v>55.606203473945406</v>
      </c>
      <c r="K16" s="18">
        <f t="shared" si="1"/>
        <v>6.0200894030009398</v>
      </c>
    </row>
    <row r="17" spans="1:13" x14ac:dyDescent="0.25">
      <c r="A17" s="8">
        <v>45262</v>
      </c>
      <c r="B17" s="3" t="s">
        <v>22</v>
      </c>
      <c r="C17" s="3" t="s">
        <v>31</v>
      </c>
      <c r="D17" s="3">
        <v>201630.71000000002</v>
      </c>
      <c r="E17" s="3">
        <v>185819.46999999997</v>
      </c>
      <c r="F17" s="3">
        <v>200208</v>
      </c>
      <c r="G17" s="3">
        <v>7077</v>
      </c>
      <c r="H17" s="3">
        <v>15</v>
      </c>
      <c r="I17" s="3">
        <v>6164</v>
      </c>
      <c r="J17" s="18">
        <f t="shared" si="0"/>
        <v>28.289953370072066</v>
      </c>
      <c r="K17" s="18">
        <f t="shared" si="1"/>
        <v>3.0570739943335017</v>
      </c>
    </row>
    <row r="18" spans="1:13" x14ac:dyDescent="0.25">
      <c r="A18" s="8">
        <v>45262</v>
      </c>
      <c r="B18" s="3" t="s">
        <v>22</v>
      </c>
      <c r="C18" s="3" t="s">
        <v>31</v>
      </c>
      <c r="D18" s="3">
        <v>199589.99</v>
      </c>
      <c r="E18" s="3">
        <v>183699.28</v>
      </c>
      <c r="F18" s="3">
        <v>190400</v>
      </c>
      <c r="G18" s="3">
        <v>8577</v>
      </c>
      <c r="H18" s="3">
        <v>15</v>
      </c>
      <c r="I18" s="3">
        <v>4938</v>
      </c>
      <c r="J18" s="28">
        <f t="shared" si="0"/>
        <v>22.198904045703625</v>
      </c>
      <c r="K18" s="18">
        <f t="shared" si="1"/>
        <v>2.4740719712446504</v>
      </c>
      <c r="M18" s="18"/>
    </row>
    <row r="19" spans="1:13" x14ac:dyDescent="0.25">
      <c r="A19" s="8">
        <v>45262</v>
      </c>
      <c r="B19" s="3" t="s">
        <v>22</v>
      </c>
      <c r="C19" s="3" t="s">
        <v>31</v>
      </c>
      <c r="D19" s="3">
        <v>198985.24000000002</v>
      </c>
      <c r="E19" s="3">
        <v>190880.24000000002</v>
      </c>
      <c r="F19" s="3">
        <v>211130</v>
      </c>
      <c r="G19" s="3">
        <v>8563</v>
      </c>
      <c r="H19" s="3">
        <v>18</v>
      </c>
      <c r="I19" s="3">
        <v>1626</v>
      </c>
      <c r="J19" s="18">
        <f t="shared" si="0"/>
        <v>24.656078477169217</v>
      </c>
      <c r="K19" s="18">
        <f>(I19/D19)*100</f>
        <v>0.81714603555519993</v>
      </c>
    </row>
    <row r="20" spans="1:13" x14ac:dyDescent="0.25">
      <c r="A20" s="8">
        <v>45262</v>
      </c>
      <c r="B20" s="3" t="s">
        <v>30</v>
      </c>
      <c r="C20" s="3" t="s">
        <v>31</v>
      </c>
      <c r="D20" s="3">
        <v>196000</v>
      </c>
      <c r="E20" s="3">
        <v>196000</v>
      </c>
      <c r="F20" s="3">
        <v>211500</v>
      </c>
      <c r="G20" s="3">
        <v>3910</v>
      </c>
      <c r="H20" s="3">
        <v>3</v>
      </c>
      <c r="I20" s="3">
        <v>17310</v>
      </c>
      <c r="J20" s="18">
        <f t="shared" si="0"/>
        <v>54.092071611253196</v>
      </c>
      <c r="K20" s="18">
        <f t="shared" si="1"/>
        <v>8.8316326530612255</v>
      </c>
      <c r="L20" s="18"/>
    </row>
    <row r="21" spans="1:13" x14ac:dyDescent="0.25">
      <c r="A21" s="8">
        <v>45263</v>
      </c>
      <c r="B21" s="3" t="s">
        <v>22</v>
      </c>
      <c r="C21" s="3" t="s">
        <v>31</v>
      </c>
      <c r="D21" s="3">
        <v>191489.27</v>
      </c>
      <c r="E21" s="3">
        <v>188242.27</v>
      </c>
      <c r="F21" s="3">
        <v>196673</v>
      </c>
      <c r="G21" s="3">
        <v>7099</v>
      </c>
      <c r="H21" s="3">
        <v>15</v>
      </c>
      <c r="I21" s="3">
        <v>10962</v>
      </c>
      <c r="J21" s="18">
        <f t="shared" si="0"/>
        <v>27.70432455275391</v>
      </c>
      <c r="K21" s="18">
        <f t="shared" si="1"/>
        <v>5.7246027414486464</v>
      </c>
    </row>
    <row r="22" spans="1:13" x14ac:dyDescent="0.25">
      <c r="A22" s="8">
        <v>45263</v>
      </c>
      <c r="B22" s="3" t="s">
        <v>30</v>
      </c>
      <c r="C22" s="3" t="s">
        <v>31</v>
      </c>
      <c r="D22" s="3">
        <v>191000</v>
      </c>
      <c r="E22" s="3">
        <v>162350</v>
      </c>
      <c r="F22" s="3">
        <v>177350</v>
      </c>
      <c r="G22" s="3">
        <v>8025</v>
      </c>
      <c r="H22" s="3">
        <v>1</v>
      </c>
      <c r="I22" s="3">
        <v>13476</v>
      </c>
      <c r="J22" s="18">
        <f t="shared" si="0"/>
        <v>22.099688473520249</v>
      </c>
      <c r="K22" s="18">
        <f t="shared" si="1"/>
        <v>7.0554973821989524</v>
      </c>
    </row>
    <row r="23" spans="1:13" x14ac:dyDescent="0.25">
      <c r="A23" s="8">
        <v>45263</v>
      </c>
      <c r="B23" s="3" t="s">
        <v>22</v>
      </c>
      <c r="C23" s="3" t="s">
        <v>31</v>
      </c>
      <c r="D23" s="3">
        <v>186851.77</v>
      </c>
      <c r="E23" s="3">
        <v>154678.04999999999</v>
      </c>
      <c r="F23" s="3">
        <v>170281</v>
      </c>
      <c r="G23" s="3">
        <v>4971</v>
      </c>
      <c r="H23" s="3">
        <v>15</v>
      </c>
      <c r="I23" s="3">
        <v>326</v>
      </c>
      <c r="J23" s="18">
        <f t="shared" si="0"/>
        <v>34.254878294105815</v>
      </c>
      <c r="K23" s="18">
        <f t="shared" si="1"/>
        <v>0.17446984847935881</v>
      </c>
    </row>
    <row r="24" spans="1:13" x14ac:dyDescent="0.25">
      <c r="A24" s="8">
        <v>45263</v>
      </c>
      <c r="B24" s="3" t="s">
        <v>22</v>
      </c>
      <c r="C24" s="3" t="s">
        <v>31</v>
      </c>
      <c r="D24" s="3">
        <v>185643.94</v>
      </c>
      <c r="E24" s="3">
        <v>183024.37</v>
      </c>
      <c r="F24" s="3">
        <v>193468.5</v>
      </c>
      <c r="G24" s="3">
        <v>6828</v>
      </c>
      <c r="H24" s="3">
        <v>14</v>
      </c>
      <c r="I24" s="3">
        <v>5516</v>
      </c>
      <c r="J24" s="18">
        <f t="shared" si="0"/>
        <v>28.334578207381369</v>
      </c>
      <c r="K24" s="18">
        <f t="shared" si="1"/>
        <v>2.9712793210486699</v>
      </c>
    </row>
    <row r="25" spans="1:13" x14ac:dyDescent="0.25">
      <c r="A25" s="8">
        <v>45263</v>
      </c>
      <c r="B25" s="3" t="s">
        <v>22</v>
      </c>
      <c r="C25" s="3" t="s">
        <v>31</v>
      </c>
      <c r="D25" s="3">
        <v>184492.48</v>
      </c>
      <c r="E25" s="3">
        <v>184492.48</v>
      </c>
      <c r="F25" s="3">
        <v>196190</v>
      </c>
      <c r="G25" s="3">
        <v>4757</v>
      </c>
      <c r="H25" s="3">
        <v>12</v>
      </c>
      <c r="I25" s="3">
        <v>17969</v>
      </c>
      <c r="J25" s="18">
        <f t="shared" si="0"/>
        <v>41.242379651040572</v>
      </c>
      <c r="K25" s="18">
        <f t="shared" si="1"/>
        <v>9.7396923712012544</v>
      </c>
    </row>
    <row r="26" spans="1:13" x14ac:dyDescent="0.25">
      <c r="A26" s="8">
        <v>45263</v>
      </c>
      <c r="B26" s="3" t="s">
        <v>22</v>
      </c>
      <c r="C26" s="3" t="s">
        <v>31</v>
      </c>
      <c r="D26" s="3">
        <v>183967.43999999997</v>
      </c>
      <c r="E26" s="3">
        <v>183967.43999999997</v>
      </c>
      <c r="F26" s="3">
        <v>201220</v>
      </c>
      <c r="G26" s="3">
        <v>7624</v>
      </c>
      <c r="H26" s="3">
        <v>29</v>
      </c>
      <c r="I26" s="3">
        <v>11746</v>
      </c>
      <c r="J26" s="18">
        <f t="shared" si="0"/>
        <v>26.392969569779645</v>
      </c>
      <c r="K26" s="18">
        <f t="shared" si="1"/>
        <v>6.3848254886843021</v>
      </c>
    </row>
    <row r="27" spans="1:13" x14ac:dyDescent="0.25">
      <c r="A27" s="8">
        <v>45263</v>
      </c>
      <c r="B27" s="3" t="s">
        <v>22</v>
      </c>
      <c r="C27" s="3" t="s">
        <v>31</v>
      </c>
      <c r="D27" s="3">
        <v>182169.7</v>
      </c>
      <c r="E27" s="3">
        <v>178616.13</v>
      </c>
      <c r="F27" s="3">
        <v>194460</v>
      </c>
      <c r="G27" s="3">
        <v>7810</v>
      </c>
      <c r="H27" s="3">
        <v>18</v>
      </c>
      <c r="I27" s="3">
        <v>17691</v>
      </c>
      <c r="J27" s="18">
        <f t="shared" si="0"/>
        <v>24.898847631241999</v>
      </c>
      <c r="K27" s="18">
        <f t="shared" si="1"/>
        <v>9.7112747070451331</v>
      </c>
    </row>
    <row r="28" spans="1:13" x14ac:dyDescent="0.25">
      <c r="A28" s="8">
        <v>45263</v>
      </c>
      <c r="B28" s="3" t="s">
        <v>22</v>
      </c>
      <c r="C28" s="3" t="s">
        <v>31</v>
      </c>
      <c r="D28" s="3">
        <v>179846.77000000002</v>
      </c>
      <c r="E28" s="3">
        <v>175400.35</v>
      </c>
      <c r="F28" s="3">
        <v>181170</v>
      </c>
      <c r="G28" s="3">
        <v>8065</v>
      </c>
      <c r="H28" s="3">
        <v>13</v>
      </c>
      <c r="I28" s="3">
        <v>1679</v>
      </c>
      <c r="J28" s="18">
        <f t="shared" si="0"/>
        <v>22.463732176069435</v>
      </c>
      <c r="K28" s="18">
        <f t="shared" si="1"/>
        <v>0.93357250730719266</v>
      </c>
    </row>
    <row r="29" spans="1:13" x14ac:dyDescent="0.25">
      <c r="A29" s="8">
        <v>45263</v>
      </c>
      <c r="B29" s="3" t="s">
        <v>19</v>
      </c>
      <c r="C29" s="3" t="s">
        <v>33</v>
      </c>
      <c r="D29" s="3">
        <v>179479</v>
      </c>
      <c r="E29" s="3">
        <v>11060</v>
      </c>
      <c r="F29" s="3">
        <v>11060</v>
      </c>
      <c r="G29" s="3">
        <v>8571</v>
      </c>
      <c r="H29" s="3">
        <v>2</v>
      </c>
      <c r="I29" s="3">
        <v>14530</v>
      </c>
      <c r="J29" s="18">
        <f t="shared" si="0"/>
        <v>1.2903978532259945</v>
      </c>
      <c r="K29" s="18">
        <f t="shared" si="1"/>
        <v>8.0956546448331004</v>
      </c>
    </row>
    <row r="30" spans="1:13" x14ac:dyDescent="0.25">
      <c r="A30" s="8">
        <v>45264</v>
      </c>
      <c r="B30" s="3" t="s">
        <v>22</v>
      </c>
      <c r="C30" s="3" t="s">
        <v>33</v>
      </c>
      <c r="D30" s="3">
        <v>179065.69</v>
      </c>
      <c r="E30" s="3">
        <v>159414.56</v>
      </c>
      <c r="F30" s="3">
        <v>169254</v>
      </c>
      <c r="G30" s="3">
        <v>7484</v>
      </c>
      <c r="H30" s="3">
        <v>13</v>
      </c>
      <c r="I30" s="3">
        <v>18439</v>
      </c>
      <c r="J30" s="18">
        <f t="shared" si="0"/>
        <v>22.615446285408872</v>
      </c>
      <c r="K30" s="18">
        <f t="shared" si="1"/>
        <v>10.297338367835849</v>
      </c>
    </row>
    <row r="31" spans="1:13" x14ac:dyDescent="0.25">
      <c r="A31" s="8">
        <v>45264</v>
      </c>
      <c r="B31" s="3" t="s">
        <v>22</v>
      </c>
      <c r="C31" s="3" t="s">
        <v>33</v>
      </c>
      <c r="D31" s="3">
        <v>179010.85</v>
      </c>
      <c r="E31" s="3">
        <v>148278.71</v>
      </c>
      <c r="F31" s="3">
        <v>155450</v>
      </c>
      <c r="G31" s="3">
        <v>6445</v>
      </c>
      <c r="H31" s="3">
        <v>8</v>
      </c>
      <c r="I31" s="3">
        <v>9033</v>
      </c>
      <c r="J31" s="18">
        <f t="shared" si="0"/>
        <v>24.119472459270753</v>
      </c>
      <c r="K31" s="18">
        <f t="shared" si="1"/>
        <v>5.0460628503802978</v>
      </c>
    </row>
    <row r="32" spans="1:13" x14ac:dyDescent="0.25">
      <c r="A32" s="8">
        <v>45264</v>
      </c>
      <c r="B32" s="3" t="s">
        <v>22</v>
      </c>
      <c r="C32" s="3" t="s">
        <v>33</v>
      </c>
      <c r="D32" s="3">
        <v>177765.56</v>
      </c>
      <c r="E32" s="3">
        <v>164930.72999999998</v>
      </c>
      <c r="F32" s="3">
        <v>178553</v>
      </c>
      <c r="G32" s="3">
        <v>8999</v>
      </c>
      <c r="H32" s="3">
        <v>21</v>
      </c>
      <c r="I32" s="3">
        <v>7656</v>
      </c>
      <c r="J32" s="18">
        <f t="shared" si="0"/>
        <v>19.841426825202799</v>
      </c>
      <c r="K32" s="18">
        <f t="shared" si="1"/>
        <v>4.3067959845540384</v>
      </c>
    </row>
    <row r="33" spans="1:11" x14ac:dyDescent="0.25">
      <c r="A33" s="8">
        <v>45264</v>
      </c>
      <c r="B33" s="3" t="s">
        <v>22</v>
      </c>
      <c r="C33" s="3" t="s">
        <v>33</v>
      </c>
      <c r="D33" s="3">
        <v>175741.96999999997</v>
      </c>
      <c r="E33" s="3">
        <v>169844.36999999997</v>
      </c>
      <c r="F33" s="3">
        <v>184947</v>
      </c>
      <c r="G33" s="3">
        <v>5527</v>
      </c>
      <c r="H33" s="3">
        <v>18</v>
      </c>
      <c r="I33" s="3">
        <v>14300</v>
      </c>
      <c r="J33" s="18">
        <f t="shared" si="0"/>
        <v>33.46245702912973</v>
      </c>
      <c r="K33" s="18">
        <f t="shared" si="1"/>
        <v>8.1369293857352343</v>
      </c>
    </row>
    <row r="34" spans="1:11" x14ac:dyDescent="0.25">
      <c r="A34" s="8">
        <v>45264</v>
      </c>
      <c r="B34" s="3" t="s">
        <v>22</v>
      </c>
      <c r="C34" s="3" t="s">
        <v>33</v>
      </c>
      <c r="D34" s="3">
        <v>175687.19</v>
      </c>
      <c r="E34" s="3">
        <v>159213.93999999997</v>
      </c>
      <c r="F34" s="3">
        <v>172100</v>
      </c>
      <c r="G34" s="3">
        <v>3261</v>
      </c>
      <c r="H34" s="3">
        <v>15</v>
      </c>
      <c r="I34" s="3">
        <v>5620</v>
      </c>
      <c r="J34" s="18">
        <f t="shared" si="0"/>
        <v>52.775222324440357</v>
      </c>
      <c r="K34" s="18">
        <f t="shared" si="1"/>
        <v>3.1988672594740684</v>
      </c>
    </row>
    <row r="35" spans="1:11" x14ac:dyDescent="0.25">
      <c r="A35" s="8">
        <v>45264</v>
      </c>
      <c r="B35" s="3" t="s">
        <v>22</v>
      </c>
      <c r="C35" s="3" t="s">
        <v>33</v>
      </c>
      <c r="D35" s="3">
        <v>174384.05</v>
      </c>
      <c r="E35" s="3">
        <v>174384.05</v>
      </c>
      <c r="F35" s="3">
        <v>194710</v>
      </c>
      <c r="G35" s="3">
        <v>5976</v>
      </c>
      <c r="H35" s="3">
        <v>22</v>
      </c>
      <c r="I35" s="3">
        <v>19557</v>
      </c>
      <c r="J35" s="18">
        <f t="shared" si="0"/>
        <v>32.581994645247654</v>
      </c>
      <c r="K35" s="18">
        <f t="shared" si="1"/>
        <v>11.214901821582881</v>
      </c>
    </row>
    <row r="36" spans="1:11" x14ac:dyDescent="0.25">
      <c r="A36" s="8">
        <v>45264</v>
      </c>
      <c r="B36" s="3" t="s">
        <v>22</v>
      </c>
      <c r="C36" s="3" t="s">
        <v>33</v>
      </c>
      <c r="D36" s="3">
        <v>174326.44</v>
      </c>
      <c r="E36" s="3">
        <v>174326.44</v>
      </c>
      <c r="F36" s="3">
        <v>187760</v>
      </c>
      <c r="G36" s="3">
        <v>4613</v>
      </c>
      <c r="H36" s="3">
        <v>20</v>
      </c>
      <c r="I36" s="3">
        <v>9905</v>
      </c>
      <c r="J36" s="18">
        <f t="shared" si="0"/>
        <v>40.702362887491873</v>
      </c>
      <c r="K36" s="18">
        <f t="shared" si="1"/>
        <v>5.6818690268670657</v>
      </c>
    </row>
    <row r="37" spans="1:11" x14ac:dyDescent="0.25">
      <c r="A37" s="8">
        <v>45264</v>
      </c>
      <c r="B37" s="3" t="s">
        <v>22</v>
      </c>
      <c r="C37" s="3" t="s">
        <v>33</v>
      </c>
      <c r="D37" s="3">
        <v>170846.42</v>
      </c>
      <c r="E37" s="3">
        <v>170846.42</v>
      </c>
      <c r="F37" s="3">
        <v>186220</v>
      </c>
      <c r="G37" s="3">
        <v>4793</v>
      </c>
      <c r="H37" s="3">
        <v>18</v>
      </c>
      <c r="I37" s="3">
        <v>9665</v>
      </c>
      <c r="J37" s="18">
        <f t="shared" si="0"/>
        <v>38.852493219278116</v>
      </c>
      <c r="K37" s="18">
        <f t="shared" si="1"/>
        <v>5.6571276120389289</v>
      </c>
    </row>
    <row r="38" spans="1:11" x14ac:dyDescent="0.25">
      <c r="A38" s="8">
        <v>45264</v>
      </c>
      <c r="B38" s="3" t="s">
        <v>22</v>
      </c>
      <c r="C38" s="3" t="s">
        <v>33</v>
      </c>
      <c r="D38" s="3">
        <v>166889.21000000002</v>
      </c>
      <c r="E38" s="3">
        <v>166889.21000000002</v>
      </c>
      <c r="F38" s="3">
        <v>182890</v>
      </c>
      <c r="G38" s="3">
        <v>6083</v>
      </c>
      <c r="H38" s="3">
        <v>16</v>
      </c>
      <c r="I38" s="3">
        <v>16398</v>
      </c>
      <c r="J38" s="18">
        <f t="shared" si="0"/>
        <v>30.065757027782343</v>
      </c>
      <c r="K38" s="18">
        <f t="shared" si="1"/>
        <v>9.8256801623064778</v>
      </c>
    </row>
    <row r="39" spans="1:11" x14ac:dyDescent="0.25">
      <c r="A39" s="8">
        <v>45265</v>
      </c>
      <c r="B39" s="3" t="s">
        <v>21</v>
      </c>
      <c r="C39" s="3" t="s">
        <v>33</v>
      </c>
      <c r="D39" s="3">
        <v>166253.53999999998</v>
      </c>
      <c r="E39" s="3">
        <v>141378.57999999999</v>
      </c>
      <c r="F39" s="3">
        <v>153670</v>
      </c>
      <c r="G39" s="3">
        <v>7915</v>
      </c>
      <c r="H39" s="3">
        <v>15</v>
      </c>
      <c r="I39" s="3">
        <v>144</v>
      </c>
      <c r="J39" s="18">
        <f t="shared" si="0"/>
        <v>19.415034744156664</v>
      </c>
      <c r="K39" s="18">
        <f t="shared" si="1"/>
        <v>8.6614697046450875E-2</v>
      </c>
    </row>
    <row r="40" spans="1:11" x14ac:dyDescent="0.25">
      <c r="A40" s="8">
        <v>45265</v>
      </c>
      <c r="B40" s="3" t="s">
        <v>22</v>
      </c>
      <c r="C40" s="3" t="s">
        <v>33</v>
      </c>
      <c r="D40" s="3">
        <v>165215.99</v>
      </c>
      <c r="E40" s="3">
        <v>160853.14000000001</v>
      </c>
      <c r="F40" s="3">
        <v>179933.6</v>
      </c>
      <c r="G40" s="3">
        <v>3241</v>
      </c>
      <c r="H40" s="3">
        <v>25</v>
      </c>
      <c r="I40" s="3">
        <v>7097</v>
      </c>
      <c r="J40" s="18">
        <f t="shared" si="0"/>
        <v>55.517926565874731</v>
      </c>
      <c r="K40" s="18">
        <f t="shared" si="1"/>
        <v>4.2955890649567268</v>
      </c>
    </row>
    <row r="41" spans="1:11" x14ac:dyDescent="0.25">
      <c r="A41" s="8">
        <v>45265</v>
      </c>
      <c r="B41" s="3" t="s">
        <v>30</v>
      </c>
      <c r="C41" s="3" t="s">
        <v>33</v>
      </c>
      <c r="D41" s="3">
        <v>165000</v>
      </c>
      <c r="E41" s="3">
        <v>152000</v>
      </c>
      <c r="F41" s="3">
        <v>156000</v>
      </c>
      <c r="G41" s="3">
        <v>4626</v>
      </c>
      <c r="H41" s="3">
        <v>2</v>
      </c>
      <c r="I41" s="3">
        <v>19278</v>
      </c>
      <c r="J41" s="18">
        <f t="shared" si="0"/>
        <v>33.722438391699093</v>
      </c>
      <c r="K41" s="18">
        <f t="shared" si="1"/>
        <v>11.683636363636364</v>
      </c>
    </row>
    <row r="42" spans="1:11" x14ac:dyDescent="0.25">
      <c r="A42" s="8">
        <v>45265</v>
      </c>
      <c r="B42" s="3" t="s">
        <v>22</v>
      </c>
      <c r="C42" s="3" t="s">
        <v>33</v>
      </c>
      <c r="D42" s="3">
        <v>164854.97</v>
      </c>
      <c r="E42" s="3">
        <v>164056.97</v>
      </c>
      <c r="F42" s="3">
        <v>179882</v>
      </c>
      <c r="G42" s="3">
        <v>7446</v>
      </c>
      <c r="H42" s="3">
        <v>27</v>
      </c>
      <c r="I42" s="3">
        <v>14771</v>
      </c>
      <c r="J42" s="18">
        <f t="shared" si="0"/>
        <v>24.158205748052644</v>
      </c>
      <c r="K42" s="18">
        <f t="shared" si="1"/>
        <v>8.9599967777738208</v>
      </c>
    </row>
    <row r="43" spans="1:11" x14ac:dyDescent="0.25">
      <c r="A43" s="8">
        <v>45265</v>
      </c>
      <c r="B43" s="3" t="s">
        <v>30</v>
      </c>
      <c r="C43" s="3" t="s">
        <v>33</v>
      </c>
      <c r="D43" s="3">
        <v>164000</v>
      </c>
      <c r="E43" s="3">
        <v>164000</v>
      </c>
      <c r="F43" s="3">
        <v>175500</v>
      </c>
      <c r="G43" s="3">
        <v>5187</v>
      </c>
      <c r="H43" s="3">
        <v>2</v>
      </c>
      <c r="I43" s="3">
        <v>4391</v>
      </c>
      <c r="J43" s="18">
        <f t="shared" si="0"/>
        <v>33.834586466165412</v>
      </c>
      <c r="K43" s="18">
        <f t="shared" si="1"/>
        <v>2.6774390243902437</v>
      </c>
    </row>
    <row r="44" spans="1:11" x14ac:dyDescent="0.25">
      <c r="A44" s="8">
        <v>45265</v>
      </c>
      <c r="B44" s="3" t="s">
        <v>22</v>
      </c>
      <c r="C44" s="3" t="s">
        <v>33</v>
      </c>
      <c r="D44" s="3">
        <v>159851.94</v>
      </c>
      <c r="E44" s="3">
        <v>154130.37000000002</v>
      </c>
      <c r="F44" s="3">
        <v>167732</v>
      </c>
      <c r="G44" s="3">
        <v>6271</v>
      </c>
      <c r="H44" s="3">
        <v>16</v>
      </c>
      <c r="I44" s="3">
        <v>11414</v>
      </c>
      <c r="J44" s="18">
        <f t="shared" si="0"/>
        <v>26.747249242545049</v>
      </c>
      <c r="K44" s="18">
        <f t="shared" si="1"/>
        <v>7.1403575083292701</v>
      </c>
    </row>
    <row r="45" spans="1:11" x14ac:dyDescent="0.25">
      <c r="A45" s="8">
        <v>45265</v>
      </c>
      <c r="B45" s="3" t="s">
        <v>30</v>
      </c>
      <c r="C45" s="3" t="s">
        <v>33</v>
      </c>
      <c r="D45" s="3">
        <v>158000</v>
      </c>
      <c r="E45" s="3">
        <v>158000</v>
      </c>
      <c r="F45" s="3">
        <v>158000</v>
      </c>
      <c r="G45" s="3">
        <v>3247</v>
      </c>
      <c r="H45" s="3">
        <v>2</v>
      </c>
      <c r="I45" s="3">
        <v>8796</v>
      </c>
      <c r="J45" s="18">
        <f t="shared" si="0"/>
        <v>48.660301817061907</v>
      </c>
      <c r="K45" s="18">
        <f t="shared" si="1"/>
        <v>5.5670886075949371</v>
      </c>
    </row>
    <row r="46" spans="1:11" x14ac:dyDescent="0.25">
      <c r="A46" s="8">
        <v>45265</v>
      </c>
      <c r="B46" s="3" t="s">
        <v>30</v>
      </c>
      <c r="C46" s="3" t="s">
        <v>33</v>
      </c>
      <c r="D46" s="3">
        <v>158000</v>
      </c>
      <c r="E46" s="3">
        <v>77400</v>
      </c>
      <c r="F46" s="3">
        <v>86300</v>
      </c>
      <c r="G46" s="3">
        <v>6719</v>
      </c>
      <c r="H46" s="3">
        <v>2</v>
      </c>
      <c r="I46" s="3">
        <v>6864</v>
      </c>
      <c r="J46" s="18">
        <f t="shared" si="0"/>
        <v>12.844173240065485</v>
      </c>
      <c r="K46" s="18">
        <f t="shared" si="1"/>
        <v>4.3443037974683545</v>
      </c>
    </row>
    <row r="47" spans="1:11" x14ac:dyDescent="0.25">
      <c r="A47" s="8">
        <v>45265</v>
      </c>
      <c r="B47" s="3" t="s">
        <v>22</v>
      </c>
      <c r="C47" s="3" t="s">
        <v>33</v>
      </c>
      <c r="D47" s="3">
        <v>157908.20000000001</v>
      </c>
      <c r="E47" s="3">
        <v>154910.20000000001</v>
      </c>
      <c r="F47" s="3">
        <v>164612</v>
      </c>
      <c r="G47" s="3">
        <v>4084</v>
      </c>
      <c r="H47" s="3">
        <v>11</v>
      </c>
      <c r="I47" s="3">
        <v>13933</v>
      </c>
      <c r="J47" s="18">
        <f t="shared" si="0"/>
        <v>40.306562193927519</v>
      </c>
      <c r="K47" s="18">
        <f t="shared" si="1"/>
        <v>8.8234809845213853</v>
      </c>
    </row>
    <row r="48" spans="1:11" x14ac:dyDescent="0.25">
      <c r="A48" s="8">
        <v>45266</v>
      </c>
      <c r="B48" s="3" t="s">
        <v>22</v>
      </c>
      <c r="C48" s="3" t="s">
        <v>33</v>
      </c>
      <c r="D48" s="3">
        <v>154647.87</v>
      </c>
      <c r="E48" s="3">
        <v>154647.87</v>
      </c>
      <c r="F48" s="3">
        <v>163140</v>
      </c>
      <c r="G48" s="3">
        <v>4497</v>
      </c>
      <c r="H48" s="3">
        <v>12</v>
      </c>
      <c r="I48" s="3">
        <v>8014</v>
      </c>
      <c r="J48" s="18">
        <f t="shared" si="0"/>
        <v>36.277518345563706</v>
      </c>
      <c r="K48" s="18">
        <f t="shared" si="1"/>
        <v>5.1820952981764314</v>
      </c>
    </row>
    <row r="49" spans="1:11" x14ac:dyDescent="0.25">
      <c r="A49" s="8">
        <v>45266</v>
      </c>
      <c r="B49" s="3" t="s">
        <v>22</v>
      </c>
      <c r="C49" s="3" t="s">
        <v>20</v>
      </c>
      <c r="D49" s="3">
        <v>154336.19</v>
      </c>
      <c r="E49" s="3">
        <v>151441.19</v>
      </c>
      <c r="F49" s="3">
        <v>162045</v>
      </c>
      <c r="G49" s="3">
        <v>3190</v>
      </c>
      <c r="H49" s="3">
        <v>20</v>
      </c>
      <c r="I49" s="3">
        <v>11648</v>
      </c>
      <c r="J49" s="18">
        <f t="shared" si="0"/>
        <v>50.797805642633229</v>
      </c>
      <c r="K49" s="18">
        <f t="shared" si="1"/>
        <v>7.547160520160566</v>
      </c>
    </row>
    <row r="50" spans="1:11" x14ac:dyDescent="0.25">
      <c r="A50" s="8">
        <v>45266</v>
      </c>
      <c r="B50" s="3" t="s">
        <v>19</v>
      </c>
      <c r="C50" s="3" t="s">
        <v>20</v>
      </c>
      <c r="D50" s="3">
        <v>153648</v>
      </c>
      <c r="E50" s="3">
        <v>92868</v>
      </c>
      <c r="F50" s="3">
        <v>95868</v>
      </c>
      <c r="G50" s="3">
        <v>8883</v>
      </c>
      <c r="H50" s="3">
        <v>8</v>
      </c>
      <c r="I50" s="3">
        <v>15362</v>
      </c>
      <c r="J50" s="18">
        <f t="shared" si="0"/>
        <v>10.792299898682877</v>
      </c>
      <c r="K50" s="18">
        <f t="shared" si="1"/>
        <v>9.9981776528168282</v>
      </c>
    </row>
    <row r="51" spans="1:11" x14ac:dyDescent="0.25">
      <c r="A51" s="8">
        <v>45266</v>
      </c>
      <c r="B51" s="3" t="s">
        <v>22</v>
      </c>
      <c r="C51" s="3" t="s">
        <v>20</v>
      </c>
      <c r="D51" s="3">
        <v>153320.70000000001</v>
      </c>
      <c r="E51" s="3">
        <v>153320.70000000001</v>
      </c>
      <c r="F51" s="3">
        <v>163030</v>
      </c>
      <c r="G51" s="3">
        <v>5353</v>
      </c>
      <c r="H51" s="3">
        <v>19</v>
      </c>
      <c r="I51" s="3">
        <v>1887</v>
      </c>
      <c r="J51" s="18">
        <f t="shared" si="0"/>
        <v>30.455819166822344</v>
      </c>
      <c r="K51" s="18">
        <f t="shared" si="1"/>
        <v>1.2307535773056084</v>
      </c>
    </row>
    <row r="52" spans="1:11" x14ac:dyDescent="0.25">
      <c r="A52" s="8">
        <v>45266</v>
      </c>
      <c r="B52" s="3" t="s">
        <v>22</v>
      </c>
      <c r="C52" s="3" t="s">
        <v>20</v>
      </c>
      <c r="D52" s="3">
        <v>152630.66</v>
      </c>
      <c r="E52" s="3">
        <v>150862.81</v>
      </c>
      <c r="F52" s="3">
        <v>168980</v>
      </c>
      <c r="G52" s="3">
        <v>4370</v>
      </c>
      <c r="H52" s="3">
        <v>20</v>
      </c>
      <c r="I52" s="3">
        <v>16338</v>
      </c>
      <c r="J52" s="18">
        <f t="shared" si="0"/>
        <v>38.668192219679632</v>
      </c>
      <c r="K52" s="18">
        <f t="shared" si="1"/>
        <v>10.704271343647468</v>
      </c>
    </row>
    <row r="53" spans="1:11" x14ac:dyDescent="0.25">
      <c r="A53" s="8">
        <v>45266</v>
      </c>
      <c r="B53" s="3" t="s">
        <v>22</v>
      </c>
      <c r="C53" s="3" t="s">
        <v>20</v>
      </c>
      <c r="D53" s="3">
        <v>151952.87</v>
      </c>
      <c r="E53" s="3">
        <v>132759.58000000002</v>
      </c>
      <c r="F53" s="3">
        <v>135761</v>
      </c>
      <c r="G53" s="3">
        <v>6593</v>
      </c>
      <c r="H53" s="3">
        <v>11</v>
      </c>
      <c r="I53" s="3">
        <v>18410</v>
      </c>
      <c r="J53" s="18">
        <f t="shared" si="0"/>
        <v>20.591688154102837</v>
      </c>
      <c r="K53" s="18">
        <f t="shared" si="1"/>
        <v>12.115598737950787</v>
      </c>
    </row>
    <row r="54" spans="1:11" x14ac:dyDescent="0.25">
      <c r="A54" s="8">
        <v>45266</v>
      </c>
      <c r="B54" s="3" t="s">
        <v>22</v>
      </c>
      <c r="C54" s="3" t="s">
        <v>20</v>
      </c>
      <c r="D54" s="3">
        <v>151938.23999999999</v>
      </c>
      <c r="E54" s="3">
        <v>146815.37999999998</v>
      </c>
      <c r="F54" s="3">
        <v>162430</v>
      </c>
      <c r="G54" s="3">
        <v>6807</v>
      </c>
      <c r="H54" s="3">
        <v>20</v>
      </c>
      <c r="I54" s="3">
        <v>9656</v>
      </c>
      <c r="J54" s="18">
        <f t="shared" si="0"/>
        <v>23.862200675774936</v>
      </c>
      <c r="K54" s="18">
        <f t="shared" si="1"/>
        <v>6.3552138026608711</v>
      </c>
    </row>
    <row r="55" spans="1:11" x14ac:dyDescent="0.25">
      <c r="A55" s="8">
        <v>45266</v>
      </c>
      <c r="B55" s="3" t="s">
        <v>22</v>
      </c>
      <c r="C55" s="3" t="s">
        <v>20</v>
      </c>
      <c r="D55" s="3">
        <v>151376.31</v>
      </c>
      <c r="E55" s="3">
        <v>151376.31</v>
      </c>
      <c r="F55" s="3">
        <v>160240</v>
      </c>
      <c r="G55" s="3">
        <v>6486</v>
      </c>
      <c r="H55" s="3">
        <v>12</v>
      </c>
      <c r="I55" s="3">
        <v>10119</v>
      </c>
      <c r="J55" s="18">
        <f t="shared" si="0"/>
        <v>24.705519580635215</v>
      </c>
      <c r="K55" s="18">
        <f t="shared" si="1"/>
        <v>6.6846655199879033</v>
      </c>
    </row>
    <row r="56" spans="1:11" x14ac:dyDescent="0.25">
      <c r="A56" s="8">
        <v>45266</v>
      </c>
      <c r="B56" s="3" t="s">
        <v>21</v>
      </c>
      <c r="C56" s="3" t="s">
        <v>20</v>
      </c>
      <c r="D56" s="3">
        <v>149576.19999999998</v>
      </c>
      <c r="E56" s="3">
        <v>105508.47</v>
      </c>
      <c r="F56" s="3">
        <v>124500</v>
      </c>
      <c r="G56" s="3">
        <v>7700</v>
      </c>
      <c r="H56" s="3">
        <v>2</v>
      </c>
      <c r="I56" s="3">
        <v>4162</v>
      </c>
      <c r="J56" s="18">
        <f t="shared" si="0"/>
        <v>16.168831168831169</v>
      </c>
      <c r="K56" s="18">
        <f t="shared" si="1"/>
        <v>2.7825282364440334</v>
      </c>
    </row>
    <row r="57" spans="1:11" x14ac:dyDescent="0.25">
      <c r="A57" s="8">
        <v>45267</v>
      </c>
      <c r="B57" s="3" t="s">
        <v>22</v>
      </c>
      <c r="C57" s="3" t="s">
        <v>20</v>
      </c>
      <c r="D57" s="3">
        <v>149329.99</v>
      </c>
      <c r="E57" s="3">
        <v>145803.20000000001</v>
      </c>
      <c r="F57" s="3">
        <v>158780</v>
      </c>
      <c r="G57" s="3">
        <v>8060</v>
      </c>
      <c r="H57" s="3">
        <v>13</v>
      </c>
      <c r="I57" s="3">
        <v>18378</v>
      </c>
      <c r="J57" s="18">
        <f t="shared" si="0"/>
        <v>19.699751861042184</v>
      </c>
      <c r="K57" s="18">
        <f t="shared" si="1"/>
        <v>12.306971961894595</v>
      </c>
    </row>
    <row r="58" spans="1:11" x14ac:dyDescent="0.25">
      <c r="A58" s="8">
        <v>45267</v>
      </c>
      <c r="B58" s="3" t="s">
        <v>22</v>
      </c>
      <c r="C58" s="3" t="s">
        <v>20</v>
      </c>
      <c r="D58" s="3">
        <v>148905.35999999999</v>
      </c>
      <c r="E58" s="3">
        <v>148905.35999999999</v>
      </c>
      <c r="F58" s="3">
        <v>165540</v>
      </c>
      <c r="G58" s="3">
        <v>7796</v>
      </c>
      <c r="H58" s="3">
        <v>14</v>
      </c>
      <c r="I58" s="3">
        <v>13089</v>
      </c>
      <c r="J58" s="18">
        <f t="shared" si="0"/>
        <v>21.233966136480245</v>
      </c>
      <c r="K58" s="18">
        <f t="shared" si="1"/>
        <v>8.7901469765762652</v>
      </c>
    </row>
    <row r="59" spans="1:11" x14ac:dyDescent="0.25">
      <c r="A59" s="8">
        <v>45267</v>
      </c>
      <c r="B59" s="3" t="s">
        <v>22</v>
      </c>
      <c r="C59" s="3" t="s">
        <v>20</v>
      </c>
      <c r="D59" s="3">
        <v>148314.65</v>
      </c>
      <c r="E59" s="3">
        <v>130341.43</v>
      </c>
      <c r="F59" s="3">
        <v>147390</v>
      </c>
      <c r="G59" s="3">
        <v>7193</v>
      </c>
      <c r="H59" s="3">
        <v>15</v>
      </c>
      <c r="I59" s="3">
        <v>5008</v>
      </c>
      <c r="J59" s="18">
        <f t="shared" si="0"/>
        <v>20.490754900597803</v>
      </c>
      <c r="K59" s="18">
        <f t="shared" si="1"/>
        <v>3.3766050757629138</v>
      </c>
    </row>
    <row r="60" spans="1:11" x14ac:dyDescent="0.25">
      <c r="A60" s="8">
        <v>45267</v>
      </c>
      <c r="B60" s="3" t="s">
        <v>22</v>
      </c>
      <c r="C60" s="3" t="s">
        <v>20</v>
      </c>
      <c r="D60" s="3">
        <v>147735</v>
      </c>
      <c r="E60" s="3">
        <v>114755</v>
      </c>
      <c r="F60" s="3">
        <v>121960</v>
      </c>
      <c r="G60" s="3">
        <v>8339</v>
      </c>
      <c r="H60" s="3">
        <v>11</v>
      </c>
      <c r="I60" s="3">
        <v>774</v>
      </c>
      <c r="J60" s="18">
        <f t="shared" si="0"/>
        <v>14.625254826717832</v>
      </c>
      <c r="K60" s="18">
        <f t="shared" si="1"/>
        <v>0.52391105696009743</v>
      </c>
    </row>
    <row r="61" spans="1:11" x14ac:dyDescent="0.25">
      <c r="A61" s="8">
        <v>45267</v>
      </c>
      <c r="B61" s="3" t="s">
        <v>22</v>
      </c>
      <c r="C61" s="3" t="s">
        <v>20</v>
      </c>
      <c r="D61" s="3">
        <v>147647.72</v>
      </c>
      <c r="E61" s="3">
        <v>147647.72</v>
      </c>
      <c r="F61" s="3">
        <v>159380</v>
      </c>
      <c r="G61" s="3">
        <v>4053</v>
      </c>
      <c r="H61" s="3">
        <v>10</v>
      </c>
      <c r="I61" s="3">
        <v>4956</v>
      </c>
      <c r="J61" s="18">
        <f t="shared" si="0"/>
        <v>39.323957562299533</v>
      </c>
      <c r="K61" s="18">
        <f t="shared" si="1"/>
        <v>3.3566383551334211</v>
      </c>
    </row>
    <row r="62" spans="1:11" x14ac:dyDescent="0.25">
      <c r="A62" s="8">
        <v>45267</v>
      </c>
      <c r="B62" s="3" t="s">
        <v>22</v>
      </c>
      <c r="C62" s="3" t="s">
        <v>20</v>
      </c>
      <c r="D62" s="3">
        <v>147048.53</v>
      </c>
      <c r="E62" s="3">
        <v>142904.82999999999</v>
      </c>
      <c r="F62" s="3">
        <v>152949</v>
      </c>
      <c r="G62" s="3">
        <v>4150</v>
      </c>
      <c r="H62" s="3">
        <v>11</v>
      </c>
      <c r="I62" s="3">
        <v>5641</v>
      </c>
      <c r="J62" s="18">
        <f t="shared" si="0"/>
        <v>36.855180722891568</v>
      </c>
      <c r="K62" s="18">
        <f t="shared" si="1"/>
        <v>3.8361485150514594</v>
      </c>
    </row>
    <row r="63" spans="1:11" x14ac:dyDescent="0.25">
      <c r="A63" s="8">
        <v>45267</v>
      </c>
      <c r="B63" s="3" t="s">
        <v>32</v>
      </c>
      <c r="C63" s="3" t="s">
        <v>20</v>
      </c>
      <c r="D63" s="3">
        <v>146940</v>
      </c>
      <c r="E63" s="3">
        <v>146940</v>
      </c>
      <c r="F63" s="3">
        <v>151440</v>
      </c>
      <c r="G63" s="3">
        <v>4273</v>
      </c>
      <c r="H63" s="3">
        <v>10</v>
      </c>
      <c r="I63" s="3">
        <v>8568</v>
      </c>
      <c r="J63" s="18">
        <f t="shared" si="0"/>
        <v>35.441142054762459</v>
      </c>
      <c r="K63" s="18">
        <f t="shared" si="1"/>
        <v>5.8309514087382608</v>
      </c>
    </row>
    <row r="64" spans="1:11" x14ac:dyDescent="0.25">
      <c r="A64" s="8">
        <v>45267</v>
      </c>
      <c r="B64" s="3" t="s">
        <v>19</v>
      </c>
      <c r="C64" s="3" t="s">
        <v>20</v>
      </c>
      <c r="D64" s="3">
        <v>146652</v>
      </c>
      <c r="E64" s="3">
        <v>136572</v>
      </c>
      <c r="F64" s="3">
        <v>136572</v>
      </c>
      <c r="G64" s="3">
        <v>7036</v>
      </c>
      <c r="H64" s="3">
        <v>12</v>
      </c>
      <c r="I64" s="3">
        <v>19132</v>
      </c>
      <c r="J64" s="18">
        <f t="shared" si="0"/>
        <v>19.410460488914154</v>
      </c>
      <c r="K64" s="18">
        <f t="shared" si="1"/>
        <v>13.045850039549409</v>
      </c>
    </row>
    <row r="65" spans="1:11" x14ac:dyDescent="0.25">
      <c r="A65" s="8">
        <v>45267</v>
      </c>
      <c r="B65" s="3" t="s">
        <v>22</v>
      </c>
      <c r="C65" s="3" t="s">
        <v>20</v>
      </c>
      <c r="D65" s="3">
        <v>146176.24</v>
      </c>
      <c r="E65" s="3">
        <v>139274.46000000002</v>
      </c>
      <c r="F65" s="3">
        <v>146040</v>
      </c>
      <c r="G65" s="3">
        <v>5284</v>
      </c>
      <c r="H65" s="3">
        <v>16</v>
      </c>
      <c r="I65" s="3">
        <v>17660</v>
      </c>
      <c r="J65" s="18">
        <f t="shared" si="0"/>
        <v>27.638152914458743</v>
      </c>
      <c r="K65" s="18">
        <f t="shared" si="1"/>
        <v>12.081306784194204</v>
      </c>
    </row>
    <row r="66" spans="1:11" x14ac:dyDescent="0.25">
      <c r="A66" s="8">
        <v>45267</v>
      </c>
      <c r="B66" s="3" t="s">
        <v>30</v>
      </c>
      <c r="C66" s="3" t="s">
        <v>20</v>
      </c>
      <c r="D66" s="3">
        <v>144000</v>
      </c>
      <c r="E66" s="3">
        <v>133000</v>
      </c>
      <c r="F66" s="3">
        <v>144500</v>
      </c>
      <c r="G66" s="3">
        <v>4291</v>
      </c>
      <c r="H66" s="3">
        <v>2</v>
      </c>
      <c r="I66" s="3">
        <v>15513</v>
      </c>
      <c r="J66" s="18">
        <f t="shared" si="0"/>
        <v>33.675134001398277</v>
      </c>
      <c r="K66" s="18">
        <f t="shared" si="1"/>
        <v>10.772916666666667</v>
      </c>
    </row>
    <row r="67" spans="1:11" x14ac:dyDescent="0.25">
      <c r="A67" s="8">
        <v>45268</v>
      </c>
      <c r="B67" s="3" t="s">
        <v>30</v>
      </c>
      <c r="C67" s="3" t="s">
        <v>20</v>
      </c>
      <c r="D67" s="3">
        <v>143800</v>
      </c>
      <c r="E67" s="3">
        <v>143800</v>
      </c>
      <c r="F67" s="3">
        <v>143800</v>
      </c>
      <c r="G67" s="3">
        <v>8430</v>
      </c>
      <c r="H67" s="3">
        <v>2</v>
      </c>
      <c r="I67" s="3">
        <v>16986</v>
      </c>
      <c r="J67" s="18">
        <f t="shared" ref="J67:J130" si="2">IFERROR(F67/G67,"NA")</f>
        <v>17.058125741399763</v>
      </c>
      <c r="K67" s="18">
        <f t="shared" ref="K67:K130" si="3">(I67/D67)*100</f>
        <v>11.812239221140473</v>
      </c>
    </row>
    <row r="68" spans="1:11" x14ac:dyDescent="0.25">
      <c r="A68" s="8">
        <v>45268</v>
      </c>
      <c r="B68" s="3" t="s">
        <v>30</v>
      </c>
      <c r="C68" s="3" t="s">
        <v>20</v>
      </c>
      <c r="D68" s="3">
        <v>142200</v>
      </c>
      <c r="E68" s="3">
        <v>142200</v>
      </c>
      <c r="F68" s="3">
        <v>150200</v>
      </c>
      <c r="G68" s="3">
        <v>8990</v>
      </c>
      <c r="H68" s="3">
        <v>3</v>
      </c>
      <c r="I68" s="3">
        <v>8543</v>
      </c>
      <c r="J68" s="18">
        <f t="shared" si="2"/>
        <v>16.707452725250278</v>
      </c>
      <c r="K68" s="18">
        <f t="shared" si="3"/>
        <v>6.0077355836849504</v>
      </c>
    </row>
    <row r="69" spans="1:11" x14ac:dyDescent="0.25">
      <c r="A69" s="8">
        <v>45268</v>
      </c>
      <c r="B69" s="3" t="s">
        <v>22</v>
      </c>
      <c r="C69" s="3" t="s">
        <v>20</v>
      </c>
      <c r="D69" s="3">
        <v>140118.93</v>
      </c>
      <c r="E69" s="3">
        <v>140118.93</v>
      </c>
      <c r="F69" s="3">
        <v>145710</v>
      </c>
      <c r="G69" s="3">
        <v>3283</v>
      </c>
      <c r="H69" s="3">
        <v>14</v>
      </c>
      <c r="I69" s="3">
        <v>7885</v>
      </c>
      <c r="J69" s="18">
        <f t="shared" si="2"/>
        <v>44.383186110265001</v>
      </c>
      <c r="K69" s="18">
        <f t="shared" si="3"/>
        <v>5.6273624127732074</v>
      </c>
    </row>
    <row r="70" spans="1:11" x14ac:dyDescent="0.25">
      <c r="A70" s="8">
        <v>45268</v>
      </c>
      <c r="B70" s="3" t="s">
        <v>22</v>
      </c>
      <c r="C70" s="3" t="s">
        <v>20</v>
      </c>
      <c r="D70" s="3">
        <v>139944.54</v>
      </c>
      <c r="E70" s="3">
        <v>136390.97</v>
      </c>
      <c r="F70" s="3">
        <v>150400</v>
      </c>
      <c r="G70" s="3">
        <v>6400</v>
      </c>
      <c r="H70" s="3">
        <v>14</v>
      </c>
      <c r="I70" s="3">
        <v>6246</v>
      </c>
      <c r="J70" s="18">
        <f t="shared" si="2"/>
        <v>23.5</v>
      </c>
      <c r="K70" s="18">
        <f t="shared" si="3"/>
        <v>4.4631966348955086</v>
      </c>
    </row>
    <row r="71" spans="1:11" x14ac:dyDescent="0.25">
      <c r="A71" s="8">
        <v>45268</v>
      </c>
      <c r="B71" s="3" t="s">
        <v>22</v>
      </c>
      <c r="C71" s="3" t="s">
        <v>20</v>
      </c>
      <c r="D71" s="3">
        <v>139387.85</v>
      </c>
      <c r="E71" s="3">
        <v>139387.85</v>
      </c>
      <c r="F71" s="3">
        <v>158010</v>
      </c>
      <c r="G71" s="3">
        <v>6136</v>
      </c>
      <c r="H71" s="3">
        <v>19</v>
      </c>
      <c r="I71" s="3">
        <v>17053</v>
      </c>
      <c r="J71" s="18">
        <f t="shared" si="2"/>
        <v>25.751303780964797</v>
      </c>
      <c r="K71" s="18">
        <f t="shared" si="3"/>
        <v>12.234208361776151</v>
      </c>
    </row>
    <row r="72" spans="1:11" x14ac:dyDescent="0.25">
      <c r="A72" s="8">
        <v>45268</v>
      </c>
      <c r="B72" s="3" t="s">
        <v>22</v>
      </c>
      <c r="C72" s="3" t="s">
        <v>20</v>
      </c>
      <c r="D72" s="3">
        <v>138240.70000000001</v>
      </c>
      <c r="E72" s="3">
        <v>124603.22</v>
      </c>
      <c r="F72" s="3">
        <v>136636</v>
      </c>
      <c r="G72" s="3">
        <v>5686</v>
      </c>
      <c r="H72" s="3">
        <v>10</v>
      </c>
      <c r="I72" s="3">
        <v>19228</v>
      </c>
      <c r="J72" s="18">
        <f t="shared" si="2"/>
        <v>24.030249736194161</v>
      </c>
      <c r="K72" s="18">
        <f t="shared" si="3"/>
        <v>13.909073087737548</v>
      </c>
    </row>
    <row r="73" spans="1:11" x14ac:dyDescent="0.25">
      <c r="A73" s="8">
        <v>45268</v>
      </c>
      <c r="B73" s="3" t="s">
        <v>22</v>
      </c>
      <c r="C73" s="3" t="s">
        <v>20</v>
      </c>
      <c r="D73" s="3">
        <v>137615.34999999998</v>
      </c>
      <c r="E73" s="3">
        <v>135838.57999999999</v>
      </c>
      <c r="F73" s="3">
        <v>150130</v>
      </c>
      <c r="G73" s="3">
        <v>8250</v>
      </c>
      <c r="H73" s="3">
        <v>14</v>
      </c>
      <c r="I73" s="3">
        <v>3004</v>
      </c>
      <c r="J73" s="18">
        <f t="shared" si="2"/>
        <v>18.197575757575759</v>
      </c>
      <c r="K73" s="18">
        <f t="shared" si="3"/>
        <v>2.1828960214104027</v>
      </c>
    </row>
    <row r="74" spans="1:11" x14ac:dyDescent="0.25">
      <c r="A74" s="8">
        <v>45268</v>
      </c>
      <c r="B74" s="3" t="s">
        <v>30</v>
      </c>
      <c r="C74" s="3" t="s">
        <v>20</v>
      </c>
      <c r="D74" s="3">
        <v>137000</v>
      </c>
      <c r="E74" s="3">
        <v>117050</v>
      </c>
      <c r="F74" s="3">
        <v>133050</v>
      </c>
      <c r="G74" s="3">
        <v>4685</v>
      </c>
      <c r="H74" s="3">
        <v>3</v>
      </c>
      <c r="I74" s="3">
        <v>17440</v>
      </c>
      <c r="J74" s="18">
        <f t="shared" si="2"/>
        <v>28.399146211312701</v>
      </c>
      <c r="K74" s="18">
        <f t="shared" si="3"/>
        <v>12.729927007299269</v>
      </c>
    </row>
    <row r="75" spans="1:11" x14ac:dyDescent="0.25">
      <c r="A75" s="8">
        <v>45269</v>
      </c>
      <c r="B75" s="3" t="s">
        <v>32</v>
      </c>
      <c r="C75" s="3" t="s">
        <v>20</v>
      </c>
      <c r="D75" s="3">
        <v>134200</v>
      </c>
      <c r="E75" s="3">
        <v>134200</v>
      </c>
      <c r="F75" s="3">
        <v>141900</v>
      </c>
      <c r="G75" s="3">
        <v>4423</v>
      </c>
      <c r="H75" s="3">
        <v>11</v>
      </c>
      <c r="I75" s="3">
        <v>12450</v>
      </c>
      <c r="J75" s="18">
        <f t="shared" si="2"/>
        <v>32.082297083427541</v>
      </c>
      <c r="K75" s="18">
        <f t="shared" si="3"/>
        <v>9.2771982116244409</v>
      </c>
    </row>
    <row r="76" spans="1:11" x14ac:dyDescent="0.25">
      <c r="A76" s="8">
        <v>45269</v>
      </c>
      <c r="B76" s="3" t="s">
        <v>22</v>
      </c>
      <c r="C76" s="3" t="s">
        <v>20</v>
      </c>
      <c r="D76" s="3">
        <v>134136.43</v>
      </c>
      <c r="E76" s="3">
        <v>134136.43</v>
      </c>
      <c r="F76" s="3">
        <v>148400</v>
      </c>
      <c r="G76" s="3">
        <v>5316</v>
      </c>
      <c r="H76" s="3">
        <v>12</v>
      </c>
      <c r="I76" s="3">
        <v>7941</v>
      </c>
      <c r="J76" s="18">
        <f t="shared" si="2"/>
        <v>27.915726109857037</v>
      </c>
      <c r="K76" s="18">
        <f t="shared" si="3"/>
        <v>5.9200919541395276</v>
      </c>
    </row>
    <row r="77" spans="1:11" x14ac:dyDescent="0.25">
      <c r="A77" s="8">
        <v>45269</v>
      </c>
      <c r="B77" s="3" t="s">
        <v>22</v>
      </c>
      <c r="C77" s="3" t="s">
        <v>20</v>
      </c>
      <c r="D77" s="3">
        <v>133980</v>
      </c>
      <c r="E77" s="3">
        <v>133980</v>
      </c>
      <c r="F77" s="3">
        <v>147540</v>
      </c>
      <c r="G77" s="3">
        <v>6335</v>
      </c>
      <c r="H77" s="3">
        <v>10</v>
      </c>
      <c r="I77" s="3">
        <v>3938</v>
      </c>
      <c r="J77" s="18">
        <f t="shared" si="2"/>
        <v>23.289660615627465</v>
      </c>
      <c r="K77" s="18">
        <f t="shared" si="3"/>
        <v>2.9392446633825946</v>
      </c>
    </row>
    <row r="78" spans="1:11" x14ac:dyDescent="0.25">
      <c r="A78" s="8">
        <v>45269</v>
      </c>
      <c r="B78" s="3" t="s">
        <v>19</v>
      </c>
      <c r="C78" s="3" t="s">
        <v>20</v>
      </c>
      <c r="D78" s="3">
        <v>133790</v>
      </c>
      <c r="E78" s="3">
        <v>59751</v>
      </c>
      <c r="F78" s="3">
        <v>59751</v>
      </c>
      <c r="G78" s="3">
        <v>7196</v>
      </c>
      <c r="H78" s="3">
        <v>7</v>
      </c>
      <c r="I78" s="3">
        <v>6507</v>
      </c>
      <c r="J78" s="18">
        <f t="shared" si="2"/>
        <v>8.3033629794330182</v>
      </c>
      <c r="K78" s="18">
        <f t="shared" si="3"/>
        <v>4.8635921967262128</v>
      </c>
    </row>
    <row r="79" spans="1:11" x14ac:dyDescent="0.25">
      <c r="A79" s="8">
        <v>45269</v>
      </c>
      <c r="B79" s="3" t="s">
        <v>22</v>
      </c>
      <c r="C79" s="3" t="s">
        <v>20</v>
      </c>
      <c r="D79" s="3">
        <v>132971.07</v>
      </c>
      <c r="E79" s="3">
        <v>132971.07</v>
      </c>
      <c r="F79" s="3">
        <v>139300</v>
      </c>
      <c r="G79" s="3">
        <v>7341</v>
      </c>
      <c r="H79" s="3">
        <v>9</v>
      </c>
      <c r="I79" s="3">
        <v>16479</v>
      </c>
      <c r="J79" s="18">
        <f t="shared" si="2"/>
        <v>18.975616401035282</v>
      </c>
      <c r="K79" s="18">
        <f t="shared" si="3"/>
        <v>12.392921257232869</v>
      </c>
    </row>
    <row r="80" spans="1:11" x14ac:dyDescent="0.25">
      <c r="A80" s="8">
        <v>45269</v>
      </c>
      <c r="B80" s="3" t="s">
        <v>22</v>
      </c>
      <c r="C80" s="3" t="s">
        <v>20</v>
      </c>
      <c r="D80" s="3">
        <v>132713.42000000001</v>
      </c>
      <c r="E80" s="3">
        <v>132713.42000000001</v>
      </c>
      <c r="F80" s="3">
        <v>136600</v>
      </c>
      <c r="G80" s="3">
        <v>6485</v>
      </c>
      <c r="H80" s="3">
        <v>9</v>
      </c>
      <c r="I80" s="3">
        <v>9989</v>
      </c>
      <c r="J80" s="18">
        <f t="shared" si="2"/>
        <v>21.063993831919817</v>
      </c>
      <c r="K80" s="18">
        <f t="shared" si="3"/>
        <v>7.5267444693987979</v>
      </c>
    </row>
    <row r="81" spans="1:11" x14ac:dyDescent="0.25">
      <c r="A81" s="8">
        <v>45269</v>
      </c>
      <c r="B81" s="3" t="s">
        <v>22</v>
      </c>
      <c r="C81" s="3" t="s">
        <v>20</v>
      </c>
      <c r="D81" s="3">
        <v>132408.62</v>
      </c>
      <c r="E81" s="3">
        <v>127990.33</v>
      </c>
      <c r="F81" s="3">
        <v>135038.5</v>
      </c>
      <c r="G81" s="3">
        <v>6791</v>
      </c>
      <c r="H81" s="3">
        <v>11</v>
      </c>
      <c r="I81" s="3">
        <v>5029</v>
      </c>
      <c r="J81" s="18">
        <f t="shared" si="2"/>
        <v>19.884921219260786</v>
      </c>
      <c r="K81" s="18">
        <f t="shared" si="3"/>
        <v>3.7980910910483021</v>
      </c>
    </row>
    <row r="82" spans="1:11" x14ac:dyDescent="0.25">
      <c r="A82" s="8">
        <v>45269</v>
      </c>
      <c r="B82" s="3" t="s">
        <v>22</v>
      </c>
      <c r="C82" s="3" t="s">
        <v>20</v>
      </c>
      <c r="D82" s="3">
        <v>131982.5</v>
      </c>
      <c r="E82" s="3">
        <v>130646.79000000001</v>
      </c>
      <c r="F82" s="3">
        <v>139074</v>
      </c>
      <c r="G82" s="3">
        <v>3600</v>
      </c>
      <c r="H82" s="3">
        <v>14</v>
      </c>
      <c r="I82" s="3">
        <v>6591</v>
      </c>
      <c r="J82" s="18">
        <f t="shared" si="2"/>
        <v>38.631666666666668</v>
      </c>
      <c r="K82" s="18">
        <f t="shared" si="3"/>
        <v>4.9938438808175327</v>
      </c>
    </row>
    <row r="83" spans="1:11" x14ac:dyDescent="0.25">
      <c r="A83" s="8">
        <v>45269</v>
      </c>
      <c r="B83" s="3" t="s">
        <v>22</v>
      </c>
      <c r="C83" s="3" t="s">
        <v>20</v>
      </c>
      <c r="D83" s="3">
        <v>131925.78</v>
      </c>
      <c r="E83" s="3">
        <v>123282.93000000001</v>
      </c>
      <c r="F83" s="3">
        <v>136660</v>
      </c>
      <c r="G83" s="3">
        <v>6010</v>
      </c>
      <c r="H83" s="3">
        <v>19</v>
      </c>
      <c r="I83" s="3">
        <v>15592</v>
      </c>
      <c r="J83" s="18">
        <f t="shared" si="2"/>
        <v>22.738768718801996</v>
      </c>
      <c r="K83" s="18">
        <f t="shared" si="3"/>
        <v>11.818766582240409</v>
      </c>
    </row>
    <row r="84" spans="1:11" x14ac:dyDescent="0.25">
      <c r="A84" s="8">
        <v>45270</v>
      </c>
      <c r="B84" s="3" t="s">
        <v>22</v>
      </c>
      <c r="C84" s="3" t="s">
        <v>20</v>
      </c>
      <c r="D84" s="3">
        <v>131904.64000000001</v>
      </c>
      <c r="E84" s="3">
        <v>131904.64000000001</v>
      </c>
      <c r="F84" s="3">
        <v>141030</v>
      </c>
      <c r="G84" s="3">
        <v>8022</v>
      </c>
      <c r="H84" s="3">
        <v>7</v>
      </c>
      <c r="I84" s="3">
        <v>7025</v>
      </c>
      <c r="J84" s="18">
        <f t="shared" si="2"/>
        <v>17.580403889304414</v>
      </c>
      <c r="K84" s="18">
        <f t="shared" si="3"/>
        <v>5.3258171964231122</v>
      </c>
    </row>
    <row r="85" spans="1:11" x14ac:dyDescent="0.25">
      <c r="A85" s="8">
        <v>45270</v>
      </c>
      <c r="B85" s="3" t="s">
        <v>22</v>
      </c>
      <c r="C85" s="3" t="s">
        <v>20</v>
      </c>
      <c r="D85" s="3">
        <v>131599.65</v>
      </c>
      <c r="E85" s="3">
        <v>130704.65</v>
      </c>
      <c r="F85" s="3">
        <v>141905</v>
      </c>
      <c r="G85" s="3">
        <v>8904</v>
      </c>
      <c r="H85" s="3">
        <v>13</v>
      </c>
      <c r="I85" s="3">
        <v>11858</v>
      </c>
      <c r="J85" s="18">
        <f t="shared" si="2"/>
        <v>15.937219227313568</v>
      </c>
      <c r="K85" s="18">
        <f t="shared" si="3"/>
        <v>9.0106622623996344</v>
      </c>
    </row>
    <row r="86" spans="1:11" x14ac:dyDescent="0.25">
      <c r="A86" s="8">
        <v>45270</v>
      </c>
      <c r="B86" s="3" t="s">
        <v>21</v>
      </c>
      <c r="C86" s="3" t="s">
        <v>20</v>
      </c>
      <c r="D86" s="3">
        <v>131310.69</v>
      </c>
      <c r="E86" s="3">
        <v>87232.58</v>
      </c>
      <c r="F86" s="3">
        <v>99032.5</v>
      </c>
      <c r="G86" s="3">
        <v>7563</v>
      </c>
      <c r="H86" s="3">
        <v>8</v>
      </c>
      <c r="I86" s="3">
        <v>1431</v>
      </c>
      <c r="J86" s="18">
        <f t="shared" si="2"/>
        <v>13.094340870025123</v>
      </c>
      <c r="K86" s="18">
        <f t="shared" si="3"/>
        <v>1.0897817991817726</v>
      </c>
    </row>
    <row r="87" spans="1:11" x14ac:dyDescent="0.25">
      <c r="A87" s="8">
        <v>45270</v>
      </c>
      <c r="B87" s="3" t="s">
        <v>22</v>
      </c>
      <c r="C87" s="3" t="s">
        <v>20</v>
      </c>
      <c r="D87" s="3">
        <v>130707.98999999999</v>
      </c>
      <c r="E87" s="3">
        <v>130707.98999999999</v>
      </c>
      <c r="F87" s="3">
        <v>144260</v>
      </c>
      <c r="G87" s="3">
        <v>3443</v>
      </c>
      <c r="H87" s="3">
        <v>20</v>
      </c>
      <c r="I87" s="3">
        <v>18952</v>
      </c>
      <c r="J87" s="18">
        <f t="shared" si="2"/>
        <v>41.899506244554168</v>
      </c>
      <c r="K87" s="18">
        <f t="shared" si="3"/>
        <v>14.499496166990253</v>
      </c>
    </row>
    <row r="88" spans="1:11" x14ac:dyDescent="0.25">
      <c r="A88" s="8">
        <v>45270</v>
      </c>
      <c r="B88" s="3" t="s">
        <v>32</v>
      </c>
      <c r="C88" s="3" t="s">
        <v>20</v>
      </c>
      <c r="D88" s="3">
        <v>130220</v>
      </c>
      <c r="E88" s="3">
        <v>91420</v>
      </c>
      <c r="F88" s="3">
        <v>92420</v>
      </c>
      <c r="G88" s="3">
        <v>5493</v>
      </c>
      <c r="H88" s="3">
        <v>11</v>
      </c>
      <c r="I88" s="3">
        <v>12363</v>
      </c>
      <c r="J88" s="18">
        <f t="shared" si="2"/>
        <v>16.825050063717459</v>
      </c>
      <c r="K88" s="18">
        <f t="shared" si="3"/>
        <v>9.4939333435724169</v>
      </c>
    </row>
    <row r="89" spans="1:11" x14ac:dyDescent="0.25">
      <c r="A89" s="8">
        <v>45270</v>
      </c>
      <c r="B89" s="3" t="s">
        <v>22</v>
      </c>
      <c r="C89" s="3" t="s">
        <v>20</v>
      </c>
      <c r="D89" s="3">
        <v>129997.86</v>
      </c>
      <c r="E89" s="3">
        <v>129997.86</v>
      </c>
      <c r="F89" s="3">
        <v>137020</v>
      </c>
      <c r="G89" s="3">
        <v>5219</v>
      </c>
      <c r="H89" s="3">
        <v>12</v>
      </c>
      <c r="I89" s="3">
        <v>12612</v>
      </c>
      <c r="J89" s="18">
        <f t="shared" si="2"/>
        <v>26.254071661237784</v>
      </c>
      <c r="K89" s="18">
        <f t="shared" si="3"/>
        <v>9.7016981664159694</v>
      </c>
    </row>
    <row r="90" spans="1:11" x14ac:dyDescent="0.25">
      <c r="A90" s="8">
        <v>45270</v>
      </c>
      <c r="B90" s="3" t="s">
        <v>22</v>
      </c>
      <c r="C90" s="3" t="s">
        <v>20</v>
      </c>
      <c r="D90" s="3">
        <v>129946.07</v>
      </c>
      <c r="E90" s="3">
        <v>129946.07</v>
      </c>
      <c r="F90" s="3">
        <v>141330</v>
      </c>
      <c r="G90" s="3">
        <v>3192</v>
      </c>
      <c r="H90" s="3">
        <v>17</v>
      </c>
      <c r="I90" s="3">
        <v>1842</v>
      </c>
      <c r="J90" s="18">
        <f t="shared" si="2"/>
        <v>44.276315789473685</v>
      </c>
      <c r="K90" s="18">
        <f t="shared" si="3"/>
        <v>1.4175111259617161</v>
      </c>
    </row>
    <row r="91" spans="1:11" x14ac:dyDescent="0.25">
      <c r="A91" s="8">
        <v>45270</v>
      </c>
      <c r="B91" s="3" t="s">
        <v>22</v>
      </c>
      <c r="C91" s="3" t="s">
        <v>20</v>
      </c>
      <c r="D91" s="3">
        <v>129627.84999999999</v>
      </c>
      <c r="E91" s="3">
        <v>125745.72</v>
      </c>
      <c r="F91" s="3">
        <v>141152</v>
      </c>
      <c r="G91" s="3">
        <v>4835</v>
      </c>
      <c r="H91" s="3">
        <v>18</v>
      </c>
      <c r="I91" s="3">
        <v>3239</v>
      </c>
      <c r="J91" s="18">
        <f t="shared" si="2"/>
        <v>29.193795243019647</v>
      </c>
      <c r="K91" s="18">
        <f t="shared" si="3"/>
        <v>2.4986914463211418</v>
      </c>
    </row>
    <row r="92" spans="1:11" x14ac:dyDescent="0.25">
      <c r="A92" s="8">
        <v>45270</v>
      </c>
      <c r="B92" s="3" t="s">
        <v>22</v>
      </c>
      <c r="C92" s="3" t="s">
        <v>20</v>
      </c>
      <c r="D92" s="3">
        <v>129198.93</v>
      </c>
      <c r="E92" s="3">
        <v>127842.70000000001</v>
      </c>
      <c r="F92" s="3">
        <v>140331</v>
      </c>
      <c r="G92" s="3">
        <v>6488</v>
      </c>
      <c r="H92" s="3">
        <v>16</v>
      </c>
      <c r="I92" s="3">
        <v>15935</v>
      </c>
      <c r="J92" s="18">
        <f t="shared" si="2"/>
        <v>21.62931565967941</v>
      </c>
      <c r="K92" s="18">
        <f t="shared" si="3"/>
        <v>12.333693475634821</v>
      </c>
    </row>
    <row r="93" spans="1:11" x14ac:dyDescent="0.25">
      <c r="A93" s="8">
        <v>45271</v>
      </c>
      <c r="B93" s="3" t="s">
        <v>22</v>
      </c>
      <c r="C93" s="3" t="s">
        <v>20</v>
      </c>
      <c r="D93" s="3">
        <v>128787.87</v>
      </c>
      <c r="E93" s="3">
        <v>128787.87</v>
      </c>
      <c r="F93" s="3">
        <v>143060</v>
      </c>
      <c r="G93" s="3">
        <v>7480</v>
      </c>
      <c r="H93" s="3">
        <v>11</v>
      </c>
      <c r="I93" s="3">
        <v>11634</v>
      </c>
      <c r="J93" s="18">
        <f t="shared" si="2"/>
        <v>19.12566844919786</v>
      </c>
      <c r="K93" s="18">
        <f t="shared" si="3"/>
        <v>9.0334594399301729</v>
      </c>
    </row>
    <row r="94" spans="1:11" x14ac:dyDescent="0.25">
      <c r="A94" s="8">
        <v>45271</v>
      </c>
      <c r="B94" s="3" t="s">
        <v>22</v>
      </c>
      <c r="C94" s="3" t="s">
        <v>20</v>
      </c>
      <c r="D94" s="3">
        <v>128344.29000000001</v>
      </c>
      <c r="E94" s="3">
        <v>128344.29000000001</v>
      </c>
      <c r="F94" s="3">
        <v>139100</v>
      </c>
      <c r="G94" s="3">
        <v>6670</v>
      </c>
      <c r="H94" s="3">
        <v>13</v>
      </c>
      <c r="I94" s="3">
        <v>10430</v>
      </c>
      <c r="J94" s="18">
        <f t="shared" si="2"/>
        <v>20.854572713643179</v>
      </c>
      <c r="K94" s="18">
        <f t="shared" si="3"/>
        <v>8.1265789074060084</v>
      </c>
    </row>
    <row r="95" spans="1:11" x14ac:dyDescent="0.25">
      <c r="A95" s="8">
        <v>45271</v>
      </c>
      <c r="B95" s="3" t="s">
        <v>22</v>
      </c>
      <c r="C95" s="3" t="s">
        <v>20</v>
      </c>
      <c r="D95" s="3">
        <v>128193.92</v>
      </c>
      <c r="E95" s="3">
        <v>124547.92</v>
      </c>
      <c r="F95" s="3">
        <v>133694</v>
      </c>
      <c r="G95" s="3">
        <v>5680</v>
      </c>
      <c r="H95" s="3">
        <v>15</v>
      </c>
      <c r="I95" s="3">
        <v>19089</v>
      </c>
      <c r="J95" s="18">
        <f t="shared" si="2"/>
        <v>23.537676056338029</v>
      </c>
      <c r="K95" s="18">
        <f t="shared" si="3"/>
        <v>14.890721806463208</v>
      </c>
    </row>
    <row r="96" spans="1:11" x14ac:dyDescent="0.25">
      <c r="A96" s="8">
        <v>45271</v>
      </c>
      <c r="B96" s="3" t="s">
        <v>22</v>
      </c>
      <c r="C96" s="3" t="s">
        <v>20</v>
      </c>
      <c r="D96" s="3">
        <v>128074.14</v>
      </c>
      <c r="E96" s="3">
        <v>128074.14</v>
      </c>
      <c r="F96" s="3">
        <v>131540</v>
      </c>
      <c r="G96" s="3">
        <v>5914</v>
      </c>
      <c r="H96" s="3">
        <v>10</v>
      </c>
      <c r="I96" s="3">
        <v>19546</v>
      </c>
      <c r="J96" s="18">
        <f t="shared" si="2"/>
        <v>22.242137301318905</v>
      </c>
      <c r="K96" s="18">
        <f t="shared" si="3"/>
        <v>15.261472768819687</v>
      </c>
    </row>
    <row r="97" spans="1:11" x14ac:dyDescent="0.25">
      <c r="A97" s="8">
        <v>45271</v>
      </c>
      <c r="B97" s="3" t="s">
        <v>22</v>
      </c>
      <c r="C97" s="3" t="s">
        <v>20</v>
      </c>
      <c r="D97" s="3">
        <v>127894.27</v>
      </c>
      <c r="E97" s="3">
        <v>127894.27</v>
      </c>
      <c r="F97" s="3">
        <v>140670</v>
      </c>
      <c r="G97" s="3">
        <v>8638</v>
      </c>
      <c r="H97" s="3">
        <v>14</v>
      </c>
      <c r="I97" s="3">
        <v>26</v>
      </c>
      <c r="J97" s="18">
        <f t="shared" si="2"/>
        <v>16.285019680481593</v>
      </c>
      <c r="K97" s="18">
        <f t="shared" si="3"/>
        <v>2.0329292313095809E-2</v>
      </c>
    </row>
    <row r="98" spans="1:11" x14ac:dyDescent="0.25">
      <c r="A98" s="8">
        <v>45271</v>
      </c>
      <c r="B98" s="3" t="s">
        <v>32</v>
      </c>
      <c r="C98" s="3" t="s">
        <v>20</v>
      </c>
      <c r="D98" s="3">
        <v>127300</v>
      </c>
      <c r="E98" s="3">
        <v>127300</v>
      </c>
      <c r="F98" s="3">
        <v>127800</v>
      </c>
      <c r="G98" s="3">
        <v>6330</v>
      </c>
      <c r="H98" s="3">
        <v>7</v>
      </c>
      <c r="I98" s="3">
        <v>1287</v>
      </c>
      <c r="J98" s="18">
        <f t="shared" si="2"/>
        <v>20.189573459715639</v>
      </c>
      <c r="K98" s="18">
        <f t="shared" si="3"/>
        <v>1.0109976433621368</v>
      </c>
    </row>
    <row r="99" spans="1:11" x14ac:dyDescent="0.25">
      <c r="A99" s="8">
        <v>45271</v>
      </c>
      <c r="B99" s="3" t="s">
        <v>30</v>
      </c>
      <c r="C99" s="3" t="s">
        <v>20</v>
      </c>
      <c r="D99" s="3">
        <v>127000</v>
      </c>
      <c r="E99" s="3">
        <v>123600</v>
      </c>
      <c r="F99" s="3">
        <v>123600</v>
      </c>
      <c r="G99" s="3">
        <v>3941</v>
      </c>
      <c r="H99" s="3">
        <v>2</v>
      </c>
      <c r="I99" s="3">
        <v>5744</v>
      </c>
      <c r="J99" s="18">
        <f t="shared" si="2"/>
        <v>31.362598325298148</v>
      </c>
      <c r="K99" s="18">
        <f t="shared" si="3"/>
        <v>4.5228346456692918</v>
      </c>
    </row>
    <row r="100" spans="1:11" x14ac:dyDescent="0.25">
      <c r="A100" s="8">
        <v>45271</v>
      </c>
      <c r="B100" s="3" t="s">
        <v>22</v>
      </c>
      <c r="C100" s="3" t="s">
        <v>20</v>
      </c>
      <c r="D100" s="3">
        <v>126676.08</v>
      </c>
      <c r="E100" s="3">
        <v>119305.22</v>
      </c>
      <c r="F100" s="3">
        <v>128657</v>
      </c>
      <c r="G100" s="3">
        <v>7385</v>
      </c>
      <c r="H100" s="3">
        <v>14</v>
      </c>
      <c r="I100" s="3">
        <v>9759</v>
      </c>
      <c r="J100" s="18">
        <f t="shared" si="2"/>
        <v>17.421394719025052</v>
      </c>
      <c r="K100" s="18">
        <f t="shared" si="3"/>
        <v>7.703901162713592</v>
      </c>
    </row>
    <row r="101" spans="1:11" x14ac:dyDescent="0.25">
      <c r="A101" s="8">
        <v>45272</v>
      </c>
      <c r="B101" s="3" t="s">
        <v>22</v>
      </c>
      <c r="C101" s="3" t="s">
        <v>20</v>
      </c>
      <c r="D101" s="3">
        <v>126455.25</v>
      </c>
      <c r="E101" s="3">
        <v>126455.25</v>
      </c>
      <c r="F101" s="3">
        <v>136680</v>
      </c>
      <c r="G101" s="3">
        <v>6567</v>
      </c>
      <c r="H101" s="3">
        <v>15</v>
      </c>
      <c r="I101" s="3">
        <v>17446</v>
      </c>
      <c r="J101" s="18">
        <f t="shared" si="2"/>
        <v>20.813156692553676</v>
      </c>
      <c r="K101" s="18">
        <f t="shared" si="3"/>
        <v>13.796184816367846</v>
      </c>
    </row>
    <row r="102" spans="1:11" x14ac:dyDescent="0.25">
      <c r="A102" s="8">
        <v>45272</v>
      </c>
      <c r="B102" s="3" t="s">
        <v>22</v>
      </c>
      <c r="C102" s="3" t="s">
        <v>20</v>
      </c>
      <c r="D102" s="3">
        <v>125676.16</v>
      </c>
      <c r="E102" s="3">
        <v>120327.95</v>
      </c>
      <c r="F102" s="3">
        <v>129370</v>
      </c>
      <c r="G102" s="3">
        <v>7515</v>
      </c>
      <c r="H102" s="3">
        <v>13</v>
      </c>
      <c r="I102" s="3">
        <v>19587</v>
      </c>
      <c r="J102" s="18">
        <f t="shared" si="2"/>
        <v>17.214903526280771</v>
      </c>
      <c r="K102" s="18">
        <f t="shared" si="3"/>
        <v>15.585294776670452</v>
      </c>
    </row>
    <row r="103" spans="1:11" x14ac:dyDescent="0.25">
      <c r="A103" s="8">
        <v>45272</v>
      </c>
      <c r="B103" s="3" t="s">
        <v>22</v>
      </c>
      <c r="C103" s="3" t="s">
        <v>20</v>
      </c>
      <c r="D103" s="3">
        <v>125215</v>
      </c>
      <c r="E103" s="3">
        <v>125215</v>
      </c>
      <c r="F103" s="3">
        <v>135280</v>
      </c>
      <c r="G103" s="3">
        <v>8572</v>
      </c>
      <c r="H103" s="3">
        <v>16</v>
      </c>
      <c r="I103" s="3">
        <v>3951</v>
      </c>
      <c r="J103" s="18">
        <f t="shared" si="2"/>
        <v>15.781614559029398</v>
      </c>
      <c r="K103" s="18">
        <f t="shared" si="3"/>
        <v>3.15537275885477</v>
      </c>
    </row>
    <row r="104" spans="1:11" x14ac:dyDescent="0.25">
      <c r="A104" s="8">
        <v>45272</v>
      </c>
      <c r="B104" s="3" t="s">
        <v>22</v>
      </c>
      <c r="C104" s="3" t="s">
        <v>20</v>
      </c>
      <c r="D104" s="3">
        <v>124752.51</v>
      </c>
      <c r="E104" s="3">
        <v>121190.01</v>
      </c>
      <c r="F104" s="3">
        <v>134290</v>
      </c>
      <c r="G104" s="3">
        <v>5327</v>
      </c>
      <c r="H104" s="3">
        <v>20</v>
      </c>
      <c r="I104" s="3">
        <v>510</v>
      </c>
      <c r="J104" s="18">
        <f t="shared" si="2"/>
        <v>25.209311056880043</v>
      </c>
      <c r="K104" s="18">
        <f t="shared" si="3"/>
        <v>0.40880940992690251</v>
      </c>
    </row>
    <row r="105" spans="1:11" x14ac:dyDescent="0.25">
      <c r="A105" s="8">
        <v>45272</v>
      </c>
      <c r="B105" s="3" t="s">
        <v>32</v>
      </c>
      <c r="C105" s="3" t="s">
        <v>20</v>
      </c>
      <c r="D105" s="3">
        <v>124440</v>
      </c>
      <c r="E105" s="3">
        <v>124440</v>
      </c>
      <c r="F105" s="3">
        <v>129940</v>
      </c>
      <c r="G105" s="3">
        <v>4473</v>
      </c>
      <c r="H105" s="3">
        <v>12</v>
      </c>
      <c r="I105" s="3">
        <v>11717</v>
      </c>
      <c r="J105" s="18">
        <f t="shared" si="2"/>
        <v>29.0498546836575</v>
      </c>
      <c r="K105" s="18">
        <f t="shared" si="3"/>
        <v>9.4157827065252331</v>
      </c>
    </row>
    <row r="106" spans="1:11" x14ac:dyDescent="0.25">
      <c r="A106" s="8">
        <v>45272</v>
      </c>
      <c r="B106" s="3" t="s">
        <v>22</v>
      </c>
      <c r="C106" s="3" t="s">
        <v>20</v>
      </c>
      <c r="D106" s="3">
        <v>122822.5</v>
      </c>
      <c r="E106" s="3">
        <v>122822.5</v>
      </c>
      <c r="F106" s="3">
        <v>128830</v>
      </c>
      <c r="G106" s="3">
        <v>6059</v>
      </c>
      <c r="H106" s="3">
        <v>8</v>
      </c>
      <c r="I106" s="3">
        <v>2406</v>
      </c>
      <c r="J106" s="18">
        <f t="shared" si="2"/>
        <v>21.262584584915004</v>
      </c>
      <c r="K106" s="18">
        <f t="shared" si="3"/>
        <v>1.9589244641657677</v>
      </c>
    </row>
    <row r="107" spans="1:11" x14ac:dyDescent="0.25">
      <c r="A107" s="8">
        <v>45272</v>
      </c>
      <c r="B107" s="3" t="s">
        <v>22</v>
      </c>
      <c r="C107" s="3" t="s">
        <v>20</v>
      </c>
      <c r="D107" s="3">
        <v>121284.27</v>
      </c>
      <c r="E107" s="3">
        <v>121284.27</v>
      </c>
      <c r="F107" s="3">
        <v>133690</v>
      </c>
      <c r="G107" s="3">
        <v>4888</v>
      </c>
      <c r="H107" s="3">
        <v>17</v>
      </c>
      <c r="I107" s="3">
        <v>3565</v>
      </c>
      <c r="J107" s="18">
        <f t="shared" si="2"/>
        <v>27.350654664484452</v>
      </c>
      <c r="K107" s="18">
        <f t="shared" si="3"/>
        <v>2.9393754029273538</v>
      </c>
    </row>
    <row r="108" spans="1:11" x14ac:dyDescent="0.25">
      <c r="A108" s="8">
        <v>45272</v>
      </c>
      <c r="B108" s="3" t="s">
        <v>19</v>
      </c>
      <c r="C108" s="3" t="s">
        <v>20</v>
      </c>
      <c r="D108" s="3">
        <v>121271.36</v>
      </c>
      <c r="E108" s="3">
        <v>102936.36</v>
      </c>
      <c r="F108" s="3">
        <v>109335</v>
      </c>
      <c r="G108" s="3">
        <v>8647</v>
      </c>
      <c r="H108" s="3">
        <v>9</v>
      </c>
      <c r="I108" s="3">
        <v>10477</v>
      </c>
      <c r="J108" s="18">
        <f t="shared" si="2"/>
        <v>12.644269688909448</v>
      </c>
      <c r="K108" s="18">
        <f t="shared" si="3"/>
        <v>8.6393027999356153</v>
      </c>
    </row>
    <row r="109" spans="1:11" x14ac:dyDescent="0.25">
      <c r="A109" s="8">
        <v>45272</v>
      </c>
      <c r="B109" s="3" t="s">
        <v>22</v>
      </c>
      <c r="C109" s="3" t="s">
        <v>20</v>
      </c>
      <c r="D109" s="3">
        <v>121120.31999999999</v>
      </c>
      <c r="E109" s="3">
        <v>101312.31999999999</v>
      </c>
      <c r="F109" s="3">
        <v>109122</v>
      </c>
      <c r="G109" s="3">
        <v>7603</v>
      </c>
      <c r="H109" s="3">
        <v>11</v>
      </c>
      <c r="I109" s="3">
        <v>8426</v>
      </c>
      <c r="J109" s="18">
        <f t="shared" si="2"/>
        <v>14.352492437195844</v>
      </c>
      <c r="K109" s="18">
        <f t="shared" si="3"/>
        <v>6.956718740505309</v>
      </c>
    </row>
    <row r="110" spans="1:11" x14ac:dyDescent="0.25">
      <c r="A110" s="8">
        <v>45273</v>
      </c>
      <c r="B110" s="3" t="s">
        <v>22</v>
      </c>
      <c r="C110" s="3" t="s">
        <v>20</v>
      </c>
      <c r="D110" s="3">
        <v>120852.15</v>
      </c>
      <c r="E110" s="3">
        <v>116858.15</v>
      </c>
      <c r="F110" s="3">
        <v>125216</v>
      </c>
      <c r="G110" s="3">
        <v>6638</v>
      </c>
      <c r="H110" s="3">
        <v>12</v>
      </c>
      <c r="I110" s="3">
        <v>16530</v>
      </c>
      <c r="J110" s="18">
        <f t="shared" si="2"/>
        <v>18.863513106357338</v>
      </c>
      <c r="K110" s="18">
        <f t="shared" si="3"/>
        <v>13.67787002548155</v>
      </c>
    </row>
    <row r="111" spans="1:11" x14ac:dyDescent="0.25">
      <c r="A111" s="8">
        <v>45273</v>
      </c>
      <c r="B111" s="3" t="s">
        <v>30</v>
      </c>
      <c r="C111" s="3" t="s">
        <v>20</v>
      </c>
      <c r="D111" s="3">
        <v>119000</v>
      </c>
      <c r="E111" s="3">
        <v>112200</v>
      </c>
      <c r="F111" s="3">
        <v>119700</v>
      </c>
      <c r="G111" s="3">
        <v>5759</v>
      </c>
      <c r="H111" s="3">
        <v>2</v>
      </c>
      <c r="I111" s="3">
        <v>12008</v>
      </c>
      <c r="J111" s="18">
        <f t="shared" si="2"/>
        <v>20.784858482375412</v>
      </c>
      <c r="K111" s="18">
        <f t="shared" si="3"/>
        <v>10.090756302521008</v>
      </c>
    </row>
    <row r="112" spans="1:11" x14ac:dyDescent="0.25">
      <c r="A112" s="8">
        <v>45273</v>
      </c>
      <c r="B112" s="3" t="s">
        <v>30</v>
      </c>
      <c r="C112" s="3" t="s">
        <v>20</v>
      </c>
      <c r="D112" s="3">
        <v>118800</v>
      </c>
      <c r="E112" s="3">
        <v>110000</v>
      </c>
      <c r="F112" s="3">
        <v>122000</v>
      </c>
      <c r="G112" s="3">
        <v>6710</v>
      </c>
      <c r="H112" s="3">
        <v>3</v>
      </c>
      <c r="I112" s="3">
        <v>1242</v>
      </c>
      <c r="J112" s="18">
        <f t="shared" si="2"/>
        <v>18.181818181818183</v>
      </c>
      <c r="K112" s="18">
        <f t="shared" si="3"/>
        <v>1.0454545454545454</v>
      </c>
    </row>
    <row r="113" spans="1:11" x14ac:dyDescent="0.25">
      <c r="A113" s="8">
        <v>45273</v>
      </c>
      <c r="B113" s="3" t="s">
        <v>22</v>
      </c>
      <c r="C113" s="3" t="s">
        <v>20</v>
      </c>
      <c r="D113" s="3">
        <v>118674.63</v>
      </c>
      <c r="E113" s="3">
        <v>117871.96</v>
      </c>
      <c r="F113" s="3">
        <v>127221</v>
      </c>
      <c r="G113" s="3">
        <v>5584</v>
      </c>
      <c r="H113" s="3">
        <v>12</v>
      </c>
      <c r="I113" s="3">
        <v>1348</v>
      </c>
      <c r="J113" s="18">
        <f t="shared" si="2"/>
        <v>22.783130372492838</v>
      </c>
      <c r="K113" s="18">
        <f t="shared" si="3"/>
        <v>1.1358788310526013</v>
      </c>
    </row>
    <row r="114" spans="1:11" x14ac:dyDescent="0.25">
      <c r="A114" s="8">
        <v>45273</v>
      </c>
      <c r="B114" s="3" t="s">
        <v>21</v>
      </c>
      <c r="C114" s="3" t="s">
        <v>20</v>
      </c>
      <c r="D114" s="3">
        <v>118621.56</v>
      </c>
      <c r="E114" s="3">
        <v>98268.37</v>
      </c>
      <c r="F114" s="3">
        <v>110730</v>
      </c>
      <c r="G114" s="3">
        <v>7207</v>
      </c>
      <c r="H114" s="3">
        <v>9</v>
      </c>
      <c r="I114" s="3">
        <v>1592</v>
      </c>
      <c r="J114" s="18">
        <f t="shared" si="2"/>
        <v>15.36422922159012</v>
      </c>
      <c r="K114" s="18">
        <f t="shared" si="3"/>
        <v>1.3420831761106498</v>
      </c>
    </row>
    <row r="115" spans="1:11" x14ac:dyDescent="0.25">
      <c r="A115" s="8">
        <v>45273</v>
      </c>
      <c r="B115" s="3" t="s">
        <v>22</v>
      </c>
      <c r="C115" s="3" t="s">
        <v>20</v>
      </c>
      <c r="D115" s="3">
        <v>117686.08</v>
      </c>
      <c r="E115" s="3">
        <v>114381.08</v>
      </c>
      <c r="F115" s="3">
        <v>122205</v>
      </c>
      <c r="G115" s="3">
        <v>6180</v>
      </c>
      <c r="H115" s="3">
        <v>13</v>
      </c>
      <c r="I115" s="3">
        <v>2451</v>
      </c>
      <c r="J115" s="18">
        <f t="shared" si="2"/>
        <v>19.774271844660195</v>
      </c>
      <c r="K115" s="18">
        <f t="shared" si="3"/>
        <v>2.08265922358872</v>
      </c>
    </row>
    <row r="116" spans="1:11" x14ac:dyDescent="0.25">
      <c r="A116" s="8">
        <v>45273</v>
      </c>
      <c r="B116" s="3" t="s">
        <v>32</v>
      </c>
      <c r="C116" s="3" t="s">
        <v>20</v>
      </c>
      <c r="D116" s="3">
        <v>117404</v>
      </c>
      <c r="E116" s="3">
        <v>117404</v>
      </c>
      <c r="F116" s="3">
        <v>124502</v>
      </c>
      <c r="G116" s="3">
        <v>8017</v>
      </c>
      <c r="H116" s="3">
        <v>10</v>
      </c>
      <c r="I116" s="3">
        <v>11486</v>
      </c>
      <c r="J116" s="18">
        <f t="shared" si="2"/>
        <v>15.529749282774105</v>
      </c>
      <c r="K116" s="18">
        <f t="shared" si="3"/>
        <v>9.7833123232598549</v>
      </c>
    </row>
    <row r="117" spans="1:11" x14ac:dyDescent="0.25">
      <c r="A117" s="8">
        <v>45273</v>
      </c>
      <c r="B117" s="3" t="s">
        <v>22</v>
      </c>
      <c r="C117" s="3" t="s">
        <v>20</v>
      </c>
      <c r="D117" s="3">
        <v>117042.84</v>
      </c>
      <c r="E117" s="3">
        <v>106141.24</v>
      </c>
      <c r="F117" s="3">
        <v>114290.2</v>
      </c>
      <c r="G117" s="3">
        <v>4749</v>
      </c>
      <c r="H117" s="3">
        <v>15</v>
      </c>
      <c r="I117" s="3">
        <v>6404</v>
      </c>
      <c r="J117" s="18">
        <f t="shared" si="2"/>
        <v>24.066161297115183</v>
      </c>
      <c r="K117" s="18">
        <f t="shared" si="3"/>
        <v>5.4715008624192647</v>
      </c>
    </row>
    <row r="118" spans="1:11" x14ac:dyDescent="0.25">
      <c r="A118" s="8">
        <v>45273</v>
      </c>
      <c r="B118" s="3" t="s">
        <v>32</v>
      </c>
      <c r="C118" s="3" t="s">
        <v>20</v>
      </c>
      <c r="D118" s="3">
        <v>116420</v>
      </c>
      <c r="E118" s="3">
        <v>116420</v>
      </c>
      <c r="F118" s="3">
        <v>118420</v>
      </c>
      <c r="G118" s="3">
        <v>4434</v>
      </c>
      <c r="H118" s="3">
        <v>12</v>
      </c>
      <c r="I118" s="3">
        <v>17680</v>
      </c>
      <c r="J118" s="18">
        <f t="shared" si="2"/>
        <v>26.70726206585476</v>
      </c>
      <c r="K118" s="18">
        <f t="shared" si="3"/>
        <v>15.186394090362482</v>
      </c>
    </row>
    <row r="119" spans="1:11" x14ac:dyDescent="0.25">
      <c r="A119" s="8">
        <v>45273</v>
      </c>
      <c r="B119" s="3" t="s">
        <v>22</v>
      </c>
      <c r="C119" s="3" t="s">
        <v>20</v>
      </c>
      <c r="D119" s="3">
        <v>115807.86</v>
      </c>
      <c r="E119" s="3">
        <v>98689.12</v>
      </c>
      <c r="F119" s="3">
        <v>104187</v>
      </c>
      <c r="G119" s="3">
        <v>7586</v>
      </c>
      <c r="H119" s="3">
        <v>8</v>
      </c>
      <c r="I119" s="3">
        <v>16497</v>
      </c>
      <c r="J119" s="18">
        <f t="shared" si="2"/>
        <v>13.734115475876616</v>
      </c>
      <c r="K119" s="18">
        <f t="shared" si="3"/>
        <v>14.245147091052369</v>
      </c>
    </row>
    <row r="120" spans="1:11" x14ac:dyDescent="0.25">
      <c r="A120" s="8">
        <v>45274</v>
      </c>
      <c r="B120" s="3" t="s">
        <v>22</v>
      </c>
      <c r="C120" s="3" t="s">
        <v>20</v>
      </c>
      <c r="D120" s="3">
        <v>115801.42000000001</v>
      </c>
      <c r="E120" s="3">
        <v>115801.42000000001</v>
      </c>
      <c r="F120" s="3">
        <v>130200</v>
      </c>
      <c r="G120" s="3">
        <v>3183</v>
      </c>
      <c r="H120" s="3">
        <v>18</v>
      </c>
      <c r="I120" s="3">
        <v>19682</v>
      </c>
      <c r="J120" s="18">
        <f t="shared" si="2"/>
        <v>40.904806786050898</v>
      </c>
      <c r="K120" s="18">
        <f t="shared" si="3"/>
        <v>16.996337350612798</v>
      </c>
    </row>
    <row r="121" spans="1:11" x14ac:dyDescent="0.25">
      <c r="A121" s="8">
        <v>45274</v>
      </c>
      <c r="B121" s="3" t="s">
        <v>22</v>
      </c>
      <c r="C121" s="3" t="s">
        <v>20</v>
      </c>
      <c r="D121" s="3">
        <v>115394.28</v>
      </c>
      <c r="E121" s="3">
        <v>115394.28</v>
      </c>
      <c r="F121" s="3">
        <v>128090</v>
      </c>
      <c r="G121" s="3">
        <v>6878</v>
      </c>
      <c r="H121" s="3">
        <v>13</v>
      </c>
      <c r="I121" s="3">
        <v>6760</v>
      </c>
      <c r="J121" s="18">
        <f t="shared" si="2"/>
        <v>18.623146263448678</v>
      </c>
      <c r="K121" s="18">
        <f t="shared" si="3"/>
        <v>5.858175985846092</v>
      </c>
    </row>
    <row r="122" spans="1:11" x14ac:dyDescent="0.25">
      <c r="A122" s="8">
        <v>45274</v>
      </c>
      <c r="B122" s="3" t="s">
        <v>32</v>
      </c>
      <c r="C122" s="3" t="s">
        <v>20</v>
      </c>
      <c r="D122" s="3">
        <v>115380</v>
      </c>
      <c r="E122" s="3">
        <v>115380</v>
      </c>
      <c r="F122" s="3">
        <v>117380</v>
      </c>
      <c r="G122" s="3">
        <v>3437</v>
      </c>
      <c r="H122" s="3">
        <v>9</v>
      </c>
      <c r="I122" s="3">
        <v>5296</v>
      </c>
      <c r="J122" s="18">
        <f t="shared" si="2"/>
        <v>34.151876636601685</v>
      </c>
      <c r="K122" s="18">
        <f t="shared" si="3"/>
        <v>4.5900502686774143</v>
      </c>
    </row>
    <row r="123" spans="1:11" x14ac:dyDescent="0.25">
      <c r="A123" s="8">
        <v>45274</v>
      </c>
      <c r="B123" s="3" t="s">
        <v>22</v>
      </c>
      <c r="C123" s="3" t="s">
        <v>20</v>
      </c>
      <c r="D123" s="3">
        <v>114744.49</v>
      </c>
      <c r="E123" s="3">
        <v>114744.49</v>
      </c>
      <c r="F123" s="3">
        <v>118880</v>
      </c>
      <c r="G123" s="3">
        <v>3274</v>
      </c>
      <c r="H123" s="3">
        <v>11</v>
      </c>
      <c r="I123" s="3">
        <v>15092</v>
      </c>
      <c r="J123" s="18">
        <f t="shared" si="2"/>
        <v>36.310323762981064</v>
      </c>
      <c r="K123" s="18">
        <f t="shared" si="3"/>
        <v>13.152701275677812</v>
      </c>
    </row>
    <row r="124" spans="1:11" x14ac:dyDescent="0.25">
      <c r="A124" s="8">
        <v>45274</v>
      </c>
      <c r="B124" s="3" t="s">
        <v>22</v>
      </c>
      <c r="C124" s="3" t="s">
        <v>20</v>
      </c>
      <c r="D124" s="3">
        <v>114648.92</v>
      </c>
      <c r="E124" s="3">
        <v>111557.92</v>
      </c>
      <c r="F124" s="3">
        <v>118269</v>
      </c>
      <c r="G124" s="3">
        <v>8876</v>
      </c>
      <c r="H124" s="3">
        <v>11</v>
      </c>
      <c r="I124" s="3">
        <v>13222</v>
      </c>
      <c r="J124" s="18">
        <f t="shared" si="2"/>
        <v>13.324583145561064</v>
      </c>
      <c r="K124" s="18">
        <f t="shared" si="3"/>
        <v>11.532598824306413</v>
      </c>
    </row>
    <row r="125" spans="1:11" x14ac:dyDescent="0.25">
      <c r="A125" s="8">
        <v>45274</v>
      </c>
      <c r="B125" s="3" t="s">
        <v>22</v>
      </c>
      <c r="C125" s="3" t="s">
        <v>20</v>
      </c>
      <c r="D125" s="3">
        <v>114582.16</v>
      </c>
      <c r="E125" s="3">
        <v>114582.16</v>
      </c>
      <c r="F125" s="3">
        <v>125600</v>
      </c>
      <c r="G125" s="3">
        <v>8181</v>
      </c>
      <c r="H125" s="3">
        <v>12</v>
      </c>
      <c r="I125" s="3">
        <v>14745</v>
      </c>
      <c r="J125" s="18">
        <f t="shared" si="2"/>
        <v>15.352646375748686</v>
      </c>
      <c r="K125" s="18">
        <f t="shared" si="3"/>
        <v>12.86849540975663</v>
      </c>
    </row>
    <row r="126" spans="1:11" x14ac:dyDescent="0.25">
      <c r="A126" s="8">
        <v>45274</v>
      </c>
      <c r="B126" s="3" t="s">
        <v>30</v>
      </c>
      <c r="C126" s="3" t="s">
        <v>20</v>
      </c>
      <c r="D126" s="3">
        <v>114500</v>
      </c>
      <c r="E126" s="3">
        <v>114500</v>
      </c>
      <c r="F126" s="3">
        <v>119500</v>
      </c>
      <c r="G126" s="3">
        <v>8172</v>
      </c>
      <c r="H126" s="3">
        <v>2</v>
      </c>
      <c r="I126" s="3">
        <v>12625</v>
      </c>
      <c r="J126" s="18">
        <f t="shared" si="2"/>
        <v>14.623103279490945</v>
      </c>
      <c r="K126" s="18">
        <f t="shared" si="3"/>
        <v>11.026200873362445</v>
      </c>
    </row>
    <row r="127" spans="1:11" x14ac:dyDescent="0.25">
      <c r="A127" s="8">
        <v>45274</v>
      </c>
      <c r="B127" s="3" t="s">
        <v>22</v>
      </c>
      <c r="C127" s="3" t="s">
        <v>20</v>
      </c>
      <c r="D127" s="3">
        <v>114483.57</v>
      </c>
      <c r="E127" s="3">
        <v>112690.57</v>
      </c>
      <c r="F127" s="3">
        <v>126937</v>
      </c>
      <c r="G127" s="3">
        <v>3472</v>
      </c>
      <c r="H127" s="3">
        <v>14</v>
      </c>
      <c r="I127" s="3">
        <v>13599</v>
      </c>
      <c r="J127" s="18">
        <f t="shared" si="2"/>
        <v>36.560195852534562</v>
      </c>
      <c r="K127" s="18">
        <f t="shared" si="3"/>
        <v>11.878560390805422</v>
      </c>
    </row>
    <row r="128" spans="1:11" x14ac:dyDescent="0.25">
      <c r="A128" s="8">
        <v>45274</v>
      </c>
      <c r="B128" s="3" t="s">
        <v>22</v>
      </c>
      <c r="C128" s="3" t="s">
        <v>20</v>
      </c>
      <c r="D128" s="3">
        <v>114117.86</v>
      </c>
      <c r="E128" s="3">
        <v>114117.86</v>
      </c>
      <c r="F128" s="3">
        <v>122130</v>
      </c>
      <c r="G128" s="3">
        <v>7969</v>
      </c>
      <c r="H128" s="3">
        <v>10</v>
      </c>
      <c r="I128" s="3">
        <v>15407</v>
      </c>
      <c r="J128" s="18">
        <f t="shared" si="2"/>
        <v>15.325636842765718</v>
      </c>
      <c r="K128" s="18">
        <f t="shared" si="3"/>
        <v>13.500954188941153</v>
      </c>
    </row>
    <row r="129" spans="1:11" x14ac:dyDescent="0.25">
      <c r="A129" s="8">
        <v>45275</v>
      </c>
      <c r="B129" s="3" t="s">
        <v>22</v>
      </c>
      <c r="C129" s="3" t="s">
        <v>20</v>
      </c>
      <c r="D129" s="3">
        <v>113458.22</v>
      </c>
      <c r="E129" s="3">
        <v>111760.22</v>
      </c>
      <c r="F129" s="3">
        <v>125002</v>
      </c>
      <c r="G129" s="3">
        <v>8821</v>
      </c>
      <c r="H129" s="3">
        <v>14</v>
      </c>
      <c r="I129" s="3">
        <v>7487</v>
      </c>
      <c r="J129" s="18">
        <f t="shared" si="2"/>
        <v>14.170955673959869</v>
      </c>
      <c r="K129" s="18">
        <f t="shared" si="3"/>
        <v>6.5989048655972216</v>
      </c>
    </row>
    <row r="130" spans="1:11" x14ac:dyDescent="0.25">
      <c r="A130" s="8">
        <v>45275</v>
      </c>
      <c r="B130" s="3" t="s">
        <v>22</v>
      </c>
      <c r="C130" s="3" t="s">
        <v>20</v>
      </c>
      <c r="D130" s="3">
        <v>112296.59</v>
      </c>
      <c r="E130" s="3">
        <v>91406.610000000015</v>
      </c>
      <c r="F130" s="3">
        <v>100230</v>
      </c>
      <c r="G130" s="3">
        <v>8614</v>
      </c>
      <c r="H130" s="3">
        <v>14</v>
      </c>
      <c r="I130" s="3">
        <v>10082</v>
      </c>
      <c r="J130" s="18">
        <f t="shared" si="2"/>
        <v>11.63570931042489</v>
      </c>
      <c r="K130" s="18">
        <f t="shared" si="3"/>
        <v>8.9780108193846306</v>
      </c>
    </row>
    <row r="131" spans="1:11" x14ac:dyDescent="0.25">
      <c r="A131" s="8">
        <v>45275</v>
      </c>
      <c r="B131" s="3" t="s">
        <v>19</v>
      </c>
      <c r="C131" s="3" t="s">
        <v>20</v>
      </c>
      <c r="D131" s="3">
        <v>111850</v>
      </c>
      <c r="E131" s="3">
        <v>106030</v>
      </c>
      <c r="F131" s="3">
        <v>106030</v>
      </c>
      <c r="G131" s="3">
        <v>5940</v>
      </c>
      <c r="H131" s="3">
        <v>5</v>
      </c>
      <c r="I131" s="3">
        <v>2146</v>
      </c>
      <c r="J131" s="18">
        <f t="shared" ref="J131:J194" si="4">IFERROR(F131/G131,"NA")</f>
        <v>17.850168350168349</v>
      </c>
      <c r="K131" s="18">
        <f t="shared" ref="K131:K194" si="5">(I131/D131)*100</f>
        <v>1.9186410371032632</v>
      </c>
    </row>
    <row r="132" spans="1:11" x14ac:dyDescent="0.25">
      <c r="A132" s="8">
        <v>45275</v>
      </c>
      <c r="B132" s="3" t="s">
        <v>32</v>
      </c>
      <c r="C132" s="3" t="s">
        <v>20</v>
      </c>
      <c r="D132" s="3">
        <v>111800</v>
      </c>
      <c r="E132" s="3">
        <v>111800</v>
      </c>
      <c r="F132" s="3">
        <v>113300</v>
      </c>
      <c r="G132" s="3">
        <v>5556</v>
      </c>
      <c r="H132" s="3">
        <v>11</v>
      </c>
      <c r="I132" s="3">
        <v>3402</v>
      </c>
      <c r="J132" s="18">
        <f t="shared" si="4"/>
        <v>20.392368610511159</v>
      </c>
      <c r="K132" s="18">
        <f t="shared" si="5"/>
        <v>3.0429338103756707</v>
      </c>
    </row>
    <row r="133" spans="1:11" x14ac:dyDescent="0.25">
      <c r="A133" s="8">
        <v>45275</v>
      </c>
      <c r="B133" s="3" t="s">
        <v>32</v>
      </c>
      <c r="C133" s="3" t="s">
        <v>20</v>
      </c>
      <c r="D133" s="3">
        <v>111720</v>
      </c>
      <c r="E133" s="3">
        <v>111720</v>
      </c>
      <c r="F133" s="3">
        <v>115720</v>
      </c>
      <c r="G133" s="3">
        <v>3033</v>
      </c>
      <c r="H133" s="3">
        <v>7</v>
      </c>
      <c r="I133" s="3">
        <v>17446</v>
      </c>
      <c r="J133" s="18">
        <f t="shared" si="4"/>
        <v>38.153643257500825</v>
      </c>
      <c r="K133" s="18">
        <f t="shared" si="5"/>
        <v>15.615825277479411</v>
      </c>
    </row>
    <row r="134" spans="1:11" x14ac:dyDescent="0.25">
      <c r="A134" s="8">
        <v>45275</v>
      </c>
      <c r="B134" s="3" t="s">
        <v>22</v>
      </c>
      <c r="C134" s="3" t="s">
        <v>20</v>
      </c>
      <c r="D134" s="3">
        <v>111636.77</v>
      </c>
      <c r="E134" s="3">
        <v>91656.77</v>
      </c>
      <c r="F134" s="3">
        <v>98530</v>
      </c>
      <c r="G134" s="3">
        <v>7278</v>
      </c>
      <c r="H134" s="3">
        <v>13</v>
      </c>
      <c r="I134" s="3">
        <v>15401</v>
      </c>
      <c r="J134" s="18">
        <f t="shared" si="4"/>
        <v>13.538059906567739</v>
      </c>
      <c r="K134" s="18">
        <f t="shared" si="5"/>
        <v>13.795633822082095</v>
      </c>
    </row>
    <row r="135" spans="1:11" x14ac:dyDescent="0.25">
      <c r="A135" s="8">
        <v>45275</v>
      </c>
      <c r="B135" s="3" t="s">
        <v>22</v>
      </c>
      <c r="C135" s="3" t="s">
        <v>20</v>
      </c>
      <c r="D135" s="3">
        <v>111470.54</v>
      </c>
      <c r="E135" s="3">
        <v>102559.83999999998</v>
      </c>
      <c r="F135" s="3">
        <v>112030</v>
      </c>
      <c r="G135" s="3">
        <v>5581</v>
      </c>
      <c r="H135" s="3">
        <v>20</v>
      </c>
      <c r="I135" s="3">
        <v>795</v>
      </c>
      <c r="J135" s="18">
        <f t="shared" si="4"/>
        <v>20.073463537000539</v>
      </c>
      <c r="K135" s="18">
        <f t="shared" si="5"/>
        <v>0.71319292074838792</v>
      </c>
    </row>
    <row r="136" spans="1:11" x14ac:dyDescent="0.25">
      <c r="A136" s="8">
        <v>45275</v>
      </c>
      <c r="B136" s="3" t="s">
        <v>19</v>
      </c>
      <c r="C136" s="3" t="s">
        <v>20</v>
      </c>
      <c r="D136" s="3">
        <v>111400</v>
      </c>
      <c r="E136" s="3">
        <v>100260</v>
      </c>
      <c r="F136" s="3">
        <v>100260</v>
      </c>
      <c r="G136" s="3">
        <v>4497</v>
      </c>
      <c r="H136" s="3">
        <v>4</v>
      </c>
      <c r="I136" s="3">
        <v>60</v>
      </c>
      <c r="J136" s="18">
        <f t="shared" si="4"/>
        <v>22.294863242161441</v>
      </c>
      <c r="K136" s="18">
        <f t="shared" si="5"/>
        <v>5.385996409335727E-2</v>
      </c>
    </row>
    <row r="137" spans="1:11" x14ac:dyDescent="0.25">
      <c r="A137" s="8">
        <v>45275</v>
      </c>
      <c r="B137" s="3" t="s">
        <v>22</v>
      </c>
      <c r="C137" s="3" t="s">
        <v>20</v>
      </c>
      <c r="D137" s="3">
        <v>111038.57</v>
      </c>
      <c r="E137" s="3">
        <v>111038.57</v>
      </c>
      <c r="F137" s="3">
        <v>118200</v>
      </c>
      <c r="G137" s="3">
        <v>4733</v>
      </c>
      <c r="H137" s="3">
        <v>14</v>
      </c>
      <c r="I137" s="3">
        <v>16473</v>
      </c>
      <c r="J137" s="18">
        <f t="shared" si="4"/>
        <v>24.973589689414748</v>
      </c>
      <c r="K137" s="18">
        <f t="shared" si="5"/>
        <v>14.835385578182429</v>
      </c>
    </row>
    <row r="138" spans="1:11" x14ac:dyDescent="0.25">
      <c r="A138" s="8">
        <v>45275</v>
      </c>
      <c r="B138" s="3" t="s">
        <v>22</v>
      </c>
      <c r="C138" s="3" t="s">
        <v>20</v>
      </c>
      <c r="D138" s="3">
        <v>110572.85</v>
      </c>
      <c r="E138" s="3">
        <v>108358.56</v>
      </c>
      <c r="F138" s="3">
        <v>117080</v>
      </c>
      <c r="G138" s="3">
        <v>8790</v>
      </c>
      <c r="H138" s="3">
        <v>11</v>
      </c>
      <c r="I138" s="3">
        <v>13822</v>
      </c>
      <c r="J138" s="18">
        <f t="shared" si="4"/>
        <v>13.319681456200227</v>
      </c>
      <c r="K138" s="18">
        <f t="shared" si="5"/>
        <v>12.50035610007339</v>
      </c>
    </row>
    <row r="139" spans="1:11" x14ac:dyDescent="0.25">
      <c r="A139" s="8">
        <v>45276</v>
      </c>
      <c r="B139" s="3" t="s">
        <v>19</v>
      </c>
      <c r="C139" s="3" t="s">
        <v>20</v>
      </c>
      <c r="D139" s="3">
        <v>110565</v>
      </c>
      <c r="E139" s="3">
        <v>57388.5</v>
      </c>
      <c r="F139" s="3">
        <v>57388.5</v>
      </c>
      <c r="G139" s="3">
        <v>6241</v>
      </c>
      <c r="H139" s="3">
        <v>4</v>
      </c>
      <c r="I139" s="3">
        <v>10539</v>
      </c>
      <c r="J139" s="18">
        <f t="shared" si="4"/>
        <v>9.1954013779842967</v>
      </c>
      <c r="K139" s="18">
        <f t="shared" si="5"/>
        <v>9.5319495319495324</v>
      </c>
    </row>
    <row r="140" spans="1:11" x14ac:dyDescent="0.25">
      <c r="A140" s="8">
        <v>45276</v>
      </c>
      <c r="B140" s="3" t="s">
        <v>22</v>
      </c>
      <c r="C140" s="3" t="s">
        <v>20</v>
      </c>
      <c r="D140" s="3">
        <v>109851.07999999999</v>
      </c>
      <c r="E140" s="3">
        <v>109851.07999999999</v>
      </c>
      <c r="F140" s="3">
        <v>122490</v>
      </c>
      <c r="G140" s="3">
        <v>3869</v>
      </c>
      <c r="H140" s="3">
        <v>11</v>
      </c>
      <c r="I140" s="3">
        <v>393</v>
      </c>
      <c r="J140" s="18">
        <f t="shared" si="4"/>
        <v>31.659343499612302</v>
      </c>
      <c r="K140" s="18">
        <f t="shared" si="5"/>
        <v>0.35775706529239404</v>
      </c>
    </row>
    <row r="141" spans="1:11" x14ac:dyDescent="0.25">
      <c r="A141" s="8">
        <v>45276</v>
      </c>
      <c r="B141" s="3" t="s">
        <v>19</v>
      </c>
      <c r="C141" s="3" t="s">
        <v>20</v>
      </c>
      <c r="D141" s="3">
        <v>109690</v>
      </c>
      <c r="E141" s="3">
        <v>47327</v>
      </c>
      <c r="F141" s="3">
        <v>47327</v>
      </c>
      <c r="G141" s="3">
        <v>5656</v>
      </c>
      <c r="H141" s="3">
        <v>5</v>
      </c>
      <c r="I141" s="3">
        <v>2627</v>
      </c>
      <c r="J141" s="18">
        <f t="shared" si="4"/>
        <v>8.3675742574257423</v>
      </c>
      <c r="K141" s="18">
        <f t="shared" si="5"/>
        <v>2.3949311696599507</v>
      </c>
    </row>
    <row r="142" spans="1:11" x14ac:dyDescent="0.25">
      <c r="A142" s="8">
        <v>45276</v>
      </c>
      <c r="B142" s="3" t="s">
        <v>22</v>
      </c>
      <c r="C142" s="3" t="s">
        <v>20</v>
      </c>
      <c r="D142" s="3">
        <v>108699.73999999999</v>
      </c>
      <c r="E142" s="3">
        <v>108699.73999999999</v>
      </c>
      <c r="F142" s="3">
        <v>122540</v>
      </c>
      <c r="G142" s="3">
        <v>3999</v>
      </c>
      <c r="H142" s="3">
        <v>16</v>
      </c>
      <c r="I142" s="3">
        <v>17435</v>
      </c>
      <c r="J142" s="18">
        <f t="shared" si="4"/>
        <v>30.642660665166293</v>
      </c>
      <c r="K142" s="18">
        <f t="shared" si="5"/>
        <v>16.039596782844193</v>
      </c>
    </row>
    <row r="143" spans="1:11" x14ac:dyDescent="0.25">
      <c r="A143" s="8">
        <v>45276</v>
      </c>
      <c r="B143" s="3" t="s">
        <v>22</v>
      </c>
      <c r="C143" s="3" t="s">
        <v>20</v>
      </c>
      <c r="D143" s="3">
        <v>108140.7</v>
      </c>
      <c r="E143" s="3">
        <v>108140.7</v>
      </c>
      <c r="F143" s="3">
        <v>116380</v>
      </c>
      <c r="G143" s="3">
        <v>5817</v>
      </c>
      <c r="H143" s="3">
        <v>13</v>
      </c>
      <c r="I143" s="3">
        <v>15811</v>
      </c>
      <c r="J143" s="18">
        <f t="shared" si="4"/>
        <v>20.006876396768092</v>
      </c>
      <c r="K143" s="18">
        <f t="shared" si="5"/>
        <v>14.620767204207111</v>
      </c>
    </row>
    <row r="144" spans="1:11" x14ac:dyDescent="0.25">
      <c r="A144" s="8">
        <v>45276</v>
      </c>
      <c r="B144" s="3" t="s">
        <v>22</v>
      </c>
      <c r="C144" s="3" t="s">
        <v>20</v>
      </c>
      <c r="D144" s="3">
        <v>107574.33</v>
      </c>
      <c r="E144" s="3">
        <v>105301.12</v>
      </c>
      <c r="F144" s="3">
        <v>116444</v>
      </c>
      <c r="G144" s="3">
        <v>5151</v>
      </c>
      <c r="H144" s="3">
        <v>10</v>
      </c>
      <c r="I144" s="3">
        <v>19544</v>
      </c>
      <c r="J144" s="18">
        <f t="shared" si="4"/>
        <v>22.606095903708017</v>
      </c>
      <c r="K144" s="18">
        <f t="shared" si="5"/>
        <v>18.167903067581271</v>
      </c>
    </row>
    <row r="145" spans="1:11" x14ac:dyDescent="0.25">
      <c r="A145" s="8">
        <v>45276</v>
      </c>
      <c r="B145" s="3" t="s">
        <v>22</v>
      </c>
      <c r="C145" s="3" t="s">
        <v>20</v>
      </c>
      <c r="D145" s="3">
        <v>107304.28</v>
      </c>
      <c r="E145" s="3">
        <v>104162.28</v>
      </c>
      <c r="F145" s="3">
        <v>113898</v>
      </c>
      <c r="G145" s="3">
        <v>4284</v>
      </c>
      <c r="H145" s="3">
        <v>13</v>
      </c>
      <c r="I145" s="3">
        <v>2611</v>
      </c>
      <c r="J145" s="18">
        <f t="shared" si="4"/>
        <v>26.586834733893557</v>
      </c>
      <c r="K145" s="18">
        <f t="shared" si="5"/>
        <v>2.4332673403148504</v>
      </c>
    </row>
    <row r="146" spans="1:11" x14ac:dyDescent="0.25">
      <c r="A146" s="8">
        <v>45276</v>
      </c>
      <c r="B146" s="3" t="s">
        <v>22</v>
      </c>
      <c r="C146" s="3" t="s">
        <v>20</v>
      </c>
      <c r="D146" s="3">
        <v>106767.14</v>
      </c>
      <c r="E146" s="3">
        <v>104426.14</v>
      </c>
      <c r="F146" s="3">
        <v>114429</v>
      </c>
      <c r="G146" s="3">
        <v>8681</v>
      </c>
      <c r="H146" s="3">
        <v>9</v>
      </c>
      <c r="I146" s="3">
        <v>5330</v>
      </c>
      <c r="J146" s="18">
        <f t="shared" si="4"/>
        <v>13.181545904849672</v>
      </c>
      <c r="K146" s="18">
        <f t="shared" si="5"/>
        <v>4.9921726853412016</v>
      </c>
    </row>
    <row r="147" spans="1:11" x14ac:dyDescent="0.25">
      <c r="A147" s="8">
        <v>45276</v>
      </c>
      <c r="B147" s="3" t="s">
        <v>22</v>
      </c>
      <c r="C147" s="3" t="s">
        <v>20</v>
      </c>
      <c r="D147" s="3">
        <v>106536.04</v>
      </c>
      <c r="E147" s="3">
        <v>101964.63999999998</v>
      </c>
      <c r="F147" s="3">
        <v>112070</v>
      </c>
      <c r="G147" s="3">
        <v>5928</v>
      </c>
      <c r="H147" s="3">
        <v>11</v>
      </c>
      <c r="I147" s="3">
        <v>11894</v>
      </c>
      <c r="J147" s="18">
        <f t="shared" si="4"/>
        <v>18.905195681511472</v>
      </c>
      <c r="K147" s="18">
        <f t="shared" si="5"/>
        <v>11.1642970773083</v>
      </c>
    </row>
    <row r="148" spans="1:11" x14ac:dyDescent="0.25">
      <c r="A148" s="8">
        <v>45276</v>
      </c>
      <c r="B148" s="3" t="s">
        <v>22</v>
      </c>
      <c r="C148" s="3" t="s">
        <v>20</v>
      </c>
      <c r="D148" s="3">
        <v>105904.65</v>
      </c>
      <c r="E148" s="3">
        <v>99350.14</v>
      </c>
      <c r="F148" s="3">
        <v>108438</v>
      </c>
      <c r="G148" s="3">
        <v>8038</v>
      </c>
      <c r="H148" s="3">
        <v>13</v>
      </c>
      <c r="I148" s="3">
        <v>3232</v>
      </c>
      <c r="J148" s="18">
        <f t="shared" si="4"/>
        <v>13.490669320726548</v>
      </c>
      <c r="K148" s="18">
        <f t="shared" si="5"/>
        <v>3.0518017858517075</v>
      </c>
    </row>
    <row r="149" spans="1:11" x14ac:dyDescent="0.25">
      <c r="A149" s="8">
        <v>45277</v>
      </c>
      <c r="B149" s="3" t="s">
        <v>22</v>
      </c>
      <c r="C149" s="3" t="s">
        <v>20</v>
      </c>
      <c r="D149" s="3">
        <v>105066.46</v>
      </c>
      <c r="E149" s="3">
        <v>105066.46</v>
      </c>
      <c r="F149" s="3">
        <v>118330</v>
      </c>
      <c r="G149" s="3">
        <v>8317</v>
      </c>
      <c r="H149" s="3">
        <v>12</v>
      </c>
      <c r="I149" s="3">
        <v>19551</v>
      </c>
      <c r="J149" s="18">
        <f t="shared" si="4"/>
        <v>14.227485872309726</v>
      </c>
      <c r="K149" s="18">
        <f t="shared" si="5"/>
        <v>18.608221881654714</v>
      </c>
    </row>
    <row r="150" spans="1:11" x14ac:dyDescent="0.25">
      <c r="A150" s="8">
        <v>45277</v>
      </c>
      <c r="B150" s="3" t="s">
        <v>21</v>
      </c>
      <c r="C150" s="3" t="s">
        <v>20</v>
      </c>
      <c r="D150" s="3">
        <v>104910.67</v>
      </c>
      <c r="E150" s="3">
        <v>70390.62</v>
      </c>
      <c r="F150" s="3">
        <v>78837.5</v>
      </c>
      <c r="G150" s="3">
        <v>4009</v>
      </c>
      <c r="H150" s="3">
        <v>4</v>
      </c>
      <c r="I150" s="3">
        <v>1924</v>
      </c>
      <c r="J150" s="18">
        <f t="shared" si="4"/>
        <v>19.665128460962833</v>
      </c>
      <c r="K150" s="18">
        <f t="shared" si="5"/>
        <v>1.8339411996892214</v>
      </c>
    </row>
    <row r="151" spans="1:11" x14ac:dyDescent="0.25">
      <c r="A151" s="8">
        <v>45277</v>
      </c>
      <c r="B151" s="3" t="s">
        <v>19</v>
      </c>
      <c r="C151" s="3" t="s">
        <v>20</v>
      </c>
      <c r="D151" s="3">
        <v>104106</v>
      </c>
      <c r="E151" s="3">
        <v>92095.1</v>
      </c>
      <c r="F151" s="3">
        <v>92095.1</v>
      </c>
      <c r="G151" s="3">
        <v>3667</v>
      </c>
      <c r="H151" s="3">
        <v>9</v>
      </c>
      <c r="I151" s="3">
        <v>11531</v>
      </c>
      <c r="J151" s="18">
        <f t="shared" si="4"/>
        <v>25.114562312517045</v>
      </c>
      <c r="K151" s="18">
        <f t="shared" si="5"/>
        <v>11.076210785161278</v>
      </c>
    </row>
    <row r="152" spans="1:11" x14ac:dyDescent="0.25">
      <c r="A152" s="8">
        <v>45277</v>
      </c>
      <c r="B152" s="3" t="s">
        <v>30</v>
      </c>
      <c r="C152" s="3" t="s">
        <v>20</v>
      </c>
      <c r="D152" s="3">
        <v>104000</v>
      </c>
      <c r="E152" s="3">
        <v>104000</v>
      </c>
      <c r="F152" s="3">
        <v>104000</v>
      </c>
      <c r="G152" s="3">
        <v>6572</v>
      </c>
      <c r="H152" s="3">
        <v>1</v>
      </c>
      <c r="I152" s="3">
        <v>3986</v>
      </c>
      <c r="J152" s="18">
        <f t="shared" si="4"/>
        <v>15.824710894704808</v>
      </c>
      <c r="K152" s="18">
        <f t="shared" si="5"/>
        <v>3.8326923076923078</v>
      </c>
    </row>
    <row r="153" spans="1:11" x14ac:dyDescent="0.25">
      <c r="A153" s="8">
        <v>45277</v>
      </c>
      <c r="B153" s="3" t="s">
        <v>19</v>
      </c>
      <c r="C153" s="3" t="s">
        <v>20</v>
      </c>
      <c r="D153" s="3">
        <v>103800</v>
      </c>
      <c r="E153" s="3">
        <v>94860</v>
      </c>
      <c r="F153" s="3">
        <v>94860</v>
      </c>
      <c r="G153" s="3">
        <v>5068</v>
      </c>
      <c r="H153" s="3">
        <v>2</v>
      </c>
      <c r="I153" s="3">
        <v>5775</v>
      </c>
      <c r="J153" s="18">
        <f t="shared" si="4"/>
        <v>18.71744277821626</v>
      </c>
      <c r="K153" s="18">
        <f t="shared" si="5"/>
        <v>5.5635838150289016</v>
      </c>
    </row>
    <row r="154" spans="1:11" x14ac:dyDescent="0.25">
      <c r="A154" s="8">
        <v>45277</v>
      </c>
      <c r="B154" s="3" t="s">
        <v>22</v>
      </c>
      <c r="C154" s="3" t="s">
        <v>20</v>
      </c>
      <c r="D154" s="3">
        <v>103646.82</v>
      </c>
      <c r="E154" s="3">
        <v>103646.82</v>
      </c>
      <c r="F154" s="3">
        <v>117820</v>
      </c>
      <c r="G154" s="3">
        <v>5930</v>
      </c>
      <c r="H154" s="3">
        <v>9</v>
      </c>
      <c r="I154" s="3">
        <v>4680</v>
      </c>
      <c r="J154" s="18">
        <f t="shared" si="4"/>
        <v>19.868465430016862</v>
      </c>
      <c r="K154" s="18">
        <f t="shared" si="5"/>
        <v>4.5153339002585895</v>
      </c>
    </row>
    <row r="155" spans="1:11" x14ac:dyDescent="0.25">
      <c r="A155" s="8">
        <v>45277</v>
      </c>
      <c r="B155" s="3" t="s">
        <v>30</v>
      </c>
      <c r="C155" s="3" t="s">
        <v>20</v>
      </c>
      <c r="D155" s="3">
        <v>102100</v>
      </c>
      <c r="E155" s="3">
        <v>92140</v>
      </c>
      <c r="F155" s="3">
        <v>99640</v>
      </c>
      <c r="G155" s="3">
        <v>3489</v>
      </c>
      <c r="H155" s="3">
        <v>3</v>
      </c>
      <c r="I155" s="3">
        <v>9028</v>
      </c>
      <c r="J155" s="18">
        <f t="shared" si="4"/>
        <v>28.558326167956434</v>
      </c>
      <c r="K155" s="18">
        <f t="shared" si="5"/>
        <v>8.8423114593535743</v>
      </c>
    </row>
    <row r="156" spans="1:11" x14ac:dyDescent="0.25">
      <c r="A156" s="8">
        <v>45277</v>
      </c>
      <c r="B156" s="3" t="s">
        <v>30</v>
      </c>
      <c r="C156" s="3" t="s">
        <v>20</v>
      </c>
      <c r="D156" s="3">
        <v>102000</v>
      </c>
      <c r="E156" s="3">
        <v>91800</v>
      </c>
      <c r="F156" s="3">
        <v>99300</v>
      </c>
      <c r="G156" s="3">
        <v>8763</v>
      </c>
      <c r="H156" s="3">
        <v>1</v>
      </c>
      <c r="I156" s="3">
        <v>16804</v>
      </c>
      <c r="J156" s="18">
        <f t="shared" si="4"/>
        <v>11.331735706949674</v>
      </c>
      <c r="K156" s="18">
        <f t="shared" si="5"/>
        <v>16.47450980392157</v>
      </c>
    </row>
    <row r="157" spans="1:11" x14ac:dyDescent="0.25">
      <c r="A157" s="8">
        <v>45277</v>
      </c>
      <c r="B157" s="3" t="s">
        <v>22</v>
      </c>
      <c r="C157" s="3" t="s">
        <v>20</v>
      </c>
      <c r="D157" s="3">
        <v>101634.29999999999</v>
      </c>
      <c r="E157" s="3">
        <v>88713.59</v>
      </c>
      <c r="F157" s="3">
        <v>96850</v>
      </c>
      <c r="G157" s="3">
        <v>7004</v>
      </c>
      <c r="H157" s="3">
        <v>13</v>
      </c>
      <c r="I157" s="3">
        <v>3305</v>
      </c>
      <c r="J157" s="18">
        <f t="shared" si="4"/>
        <v>13.827812678469446</v>
      </c>
      <c r="K157" s="18">
        <f t="shared" si="5"/>
        <v>3.251854934800555</v>
      </c>
    </row>
    <row r="158" spans="1:11" x14ac:dyDescent="0.25">
      <c r="A158" s="8">
        <v>45278</v>
      </c>
      <c r="B158" s="3" t="s">
        <v>22</v>
      </c>
      <c r="C158" s="3" t="s">
        <v>20</v>
      </c>
      <c r="D158" s="3">
        <v>101299.99</v>
      </c>
      <c r="E158" s="3">
        <v>101299.99</v>
      </c>
      <c r="F158" s="3">
        <v>113100</v>
      </c>
      <c r="G158" s="3">
        <v>5055</v>
      </c>
      <c r="H158" s="3">
        <v>16</v>
      </c>
      <c r="I158" s="3">
        <v>4412</v>
      </c>
      <c r="J158" s="18">
        <f t="shared" si="4"/>
        <v>22.373887240356083</v>
      </c>
      <c r="K158" s="18">
        <f t="shared" si="5"/>
        <v>4.3553804891787253</v>
      </c>
    </row>
    <row r="159" spans="1:11" x14ac:dyDescent="0.25">
      <c r="A159" s="8">
        <v>45278</v>
      </c>
      <c r="B159" s="3" t="s">
        <v>22</v>
      </c>
      <c r="C159" s="3" t="s">
        <v>20</v>
      </c>
      <c r="D159" s="3">
        <v>101067.49</v>
      </c>
      <c r="E159" s="3">
        <v>101067.49</v>
      </c>
      <c r="F159" s="3">
        <v>106190</v>
      </c>
      <c r="G159" s="3">
        <v>5919</v>
      </c>
      <c r="H159" s="3">
        <v>10</v>
      </c>
      <c r="I159" s="3">
        <v>7277</v>
      </c>
      <c r="J159" s="18">
        <f t="shared" si="4"/>
        <v>17.940530495016048</v>
      </c>
      <c r="K159" s="18">
        <f t="shared" si="5"/>
        <v>7.2001392336942374</v>
      </c>
    </row>
    <row r="160" spans="1:11" x14ac:dyDescent="0.25">
      <c r="A160" s="8">
        <v>45278</v>
      </c>
      <c r="B160" s="3" t="s">
        <v>22</v>
      </c>
      <c r="C160" s="3" t="s">
        <v>20</v>
      </c>
      <c r="D160" s="3">
        <v>101048.98</v>
      </c>
      <c r="E160" s="3">
        <v>98308.98</v>
      </c>
      <c r="F160" s="3">
        <v>110400</v>
      </c>
      <c r="G160" s="3">
        <v>3026</v>
      </c>
      <c r="H160" s="3">
        <v>13</v>
      </c>
      <c r="I160" s="3">
        <v>6514</v>
      </c>
      <c r="J160" s="18">
        <f t="shared" si="4"/>
        <v>36.483807005948449</v>
      </c>
      <c r="K160" s="18">
        <f t="shared" si="5"/>
        <v>6.4463787759163917</v>
      </c>
    </row>
    <row r="161" spans="1:11" x14ac:dyDescent="0.25">
      <c r="A161" s="8">
        <v>45278</v>
      </c>
      <c r="B161" s="3" t="s">
        <v>22</v>
      </c>
      <c r="C161" s="3" t="s">
        <v>20</v>
      </c>
      <c r="D161" s="3">
        <v>100358.76</v>
      </c>
      <c r="E161" s="3">
        <v>100358.76</v>
      </c>
      <c r="F161" s="3">
        <v>109460</v>
      </c>
      <c r="G161" s="3">
        <v>5674</v>
      </c>
      <c r="H161" s="3">
        <v>11</v>
      </c>
      <c r="I161" s="3">
        <v>10960</v>
      </c>
      <c r="J161" s="18">
        <f t="shared" si="4"/>
        <v>19.29150511103278</v>
      </c>
      <c r="K161" s="18">
        <f t="shared" si="5"/>
        <v>10.920820464501555</v>
      </c>
    </row>
    <row r="162" spans="1:11" x14ac:dyDescent="0.25">
      <c r="A162" s="8">
        <v>45278</v>
      </c>
      <c r="B162" s="3" t="s">
        <v>30</v>
      </c>
      <c r="C162" s="3" t="s">
        <v>20</v>
      </c>
      <c r="D162" s="3">
        <v>100000</v>
      </c>
      <c r="E162" s="3">
        <v>100000</v>
      </c>
      <c r="F162" s="3">
        <v>112000</v>
      </c>
      <c r="G162" s="3">
        <v>4032</v>
      </c>
      <c r="H162" s="3">
        <v>2</v>
      </c>
      <c r="I162" s="3">
        <v>11473</v>
      </c>
      <c r="J162" s="18">
        <f t="shared" si="4"/>
        <v>27.777777777777779</v>
      </c>
      <c r="K162" s="18">
        <f t="shared" si="5"/>
        <v>11.472999999999999</v>
      </c>
    </row>
    <row r="163" spans="1:11" x14ac:dyDescent="0.25">
      <c r="A163" s="8">
        <v>45278</v>
      </c>
      <c r="B163" s="3" t="s">
        <v>22</v>
      </c>
      <c r="C163" s="3" t="s">
        <v>20</v>
      </c>
      <c r="D163" s="3">
        <v>99288.93</v>
      </c>
      <c r="E163" s="3">
        <v>91143.069999999992</v>
      </c>
      <c r="F163" s="3">
        <v>95867</v>
      </c>
      <c r="G163" s="3">
        <v>4665</v>
      </c>
      <c r="H163" s="3">
        <v>10</v>
      </c>
      <c r="I163" s="3">
        <v>3367</v>
      </c>
      <c r="J163" s="18">
        <f t="shared" si="4"/>
        <v>20.550267952840301</v>
      </c>
      <c r="K163" s="18">
        <f t="shared" si="5"/>
        <v>3.3911131885498214</v>
      </c>
    </row>
    <row r="164" spans="1:11" x14ac:dyDescent="0.25">
      <c r="A164" s="8">
        <v>45278</v>
      </c>
      <c r="B164" s="3" t="s">
        <v>30</v>
      </c>
      <c r="C164" s="3" t="s">
        <v>20</v>
      </c>
      <c r="D164" s="3">
        <v>99000</v>
      </c>
      <c r="E164" s="3">
        <v>89100</v>
      </c>
      <c r="F164" s="3">
        <v>96600</v>
      </c>
      <c r="G164" s="3">
        <v>8618</v>
      </c>
      <c r="H164" s="3">
        <v>1</v>
      </c>
      <c r="I164" s="3">
        <v>5697</v>
      </c>
      <c r="J164" s="18">
        <f t="shared" si="4"/>
        <v>11.209097238338362</v>
      </c>
      <c r="K164" s="18">
        <f t="shared" si="5"/>
        <v>5.7545454545454549</v>
      </c>
    </row>
    <row r="165" spans="1:11" x14ac:dyDescent="0.25">
      <c r="A165" s="8">
        <v>45278</v>
      </c>
      <c r="B165" s="3" t="s">
        <v>22</v>
      </c>
      <c r="C165" s="3" t="s">
        <v>20</v>
      </c>
      <c r="D165" s="3">
        <v>98739.64</v>
      </c>
      <c r="E165" s="3">
        <v>97400.36</v>
      </c>
      <c r="F165" s="3">
        <v>102780</v>
      </c>
      <c r="G165" s="3">
        <v>8482</v>
      </c>
      <c r="H165" s="3">
        <v>15</v>
      </c>
      <c r="I165" s="3">
        <v>6316</v>
      </c>
      <c r="J165" s="18">
        <f t="shared" si="4"/>
        <v>12.117425135581231</v>
      </c>
      <c r="K165" s="18">
        <f t="shared" si="5"/>
        <v>6.3966204454462261</v>
      </c>
    </row>
    <row r="166" spans="1:11" x14ac:dyDescent="0.25">
      <c r="A166" s="8">
        <v>45278</v>
      </c>
      <c r="B166" s="3" t="s">
        <v>22</v>
      </c>
      <c r="C166" s="3" t="s">
        <v>20</v>
      </c>
      <c r="D166" s="3">
        <v>98151.78</v>
      </c>
      <c r="E166" s="3">
        <v>98151.78</v>
      </c>
      <c r="F166" s="3">
        <v>109930</v>
      </c>
      <c r="G166" s="3">
        <v>5226</v>
      </c>
      <c r="H166" s="3">
        <v>12</v>
      </c>
      <c r="I166" s="3">
        <v>9321</v>
      </c>
      <c r="J166" s="18">
        <f t="shared" si="4"/>
        <v>21.035208572522006</v>
      </c>
      <c r="K166" s="18">
        <f t="shared" si="5"/>
        <v>9.4965165175812398</v>
      </c>
    </row>
    <row r="167" spans="1:11" x14ac:dyDescent="0.25">
      <c r="A167" s="8">
        <v>45278</v>
      </c>
      <c r="B167" s="3" t="s">
        <v>22</v>
      </c>
      <c r="C167" s="3" t="s">
        <v>20</v>
      </c>
      <c r="D167" s="3">
        <v>97394.040000000008</v>
      </c>
      <c r="E167" s="3">
        <v>80414.040000000008</v>
      </c>
      <c r="F167" s="3">
        <v>89840</v>
      </c>
      <c r="G167" s="3">
        <v>8774</v>
      </c>
      <c r="H167" s="3">
        <v>15</v>
      </c>
      <c r="I167" s="3">
        <v>1846</v>
      </c>
      <c r="J167" s="18">
        <f t="shared" si="4"/>
        <v>10.239343514930477</v>
      </c>
      <c r="K167" s="18">
        <f t="shared" si="5"/>
        <v>1.8953931883306205</v>
      </c>
    </row>
    <row r="168" spans="1:11" x14ac:dyDescent="0.25">
      <c r="A168" s="8">
        <v>45279</v>
      </c>
      <c r="B168" s="3" t="s">
        <v>19</v>
      </c>
      <c r="C168" s="3" t="s">
        <v>20</v>
      </c>
      <c r="D168" s="3">
        <v>97368</v>
      </c>
      <c r="E168" s="3">
        <v>97368</v>
      </c>
      <c r="F168" s="3">
        <v>97368</v>
      </c>
      <c r="G168" s="3">
        <v>4770</v>
      </c>
      <c r="H168" s="3">
        <v>7</v>
      </c>
      <c r="I168" s="3">
        <v>16831</v>
      </c>
      <c r="J168" s="18">
        <f t="shared" si="4"/>
        <v>20.412578616352203</v>
      </c>
      <c r="K168" s="18">
        <f t="shared" si="5"/>
        <v>17.285966642017911</v>
      </c>
    </row>
    <row r="169" spans="1:11" x14ac:dyDescent="0.25">
      <c r="A169" s="8">
        <v>45279</v>
      </c>
      <c r="B169" s="3" t="s">
        <v>22</v>
      </c>
      <c r="C169" s="3" t="s">
        <v>20</v>
      </c>
      <c r="D169" s="3">
        <v>97293.439999999988</v>
      </c>
      <c r="E169" s="3">
        <v>97293.439999999988</v>
      </c>
      <c r="F169" s="3">
        <v>113250</v>
      </c>
      <c r="G169" s="3">
        <v>5139</v>
      </c>
      <c r="H169" s="3">
        <v>14</v>
      </c>
      <c r="I169" s="3">
        <v>13178</v>
      </c>
      <c r="J169" s="18">
        <f t="shared" si="4"/>
        <v>22.037361354349095</v>
      </c>
      <c r="K169" s="18">
        <f t="shared" si="5"/>
        <v>13.544592523401375</v>
      </c>
    </row>
    <row r="170" spans="1:11" x14ac:dyDescent="0.25">
      <c r="A170" s="8">
        <v>45279</v>
      </c>
      <c r="B170" s="3" t="s">
        <v>22</v>
      </c>
      <c r="C170" s="3" t="s">
        <v>20</v>
      </c>
      <c r="D170" s="3">
        <v>96492.51</v>
      </c>
      <c r="E170" s="3">
        <v>96492.51</v>
      </c>
      <c r="F170" s="3">
        <v>110580</v>
      </c>
      <c r="G170" s="3">
        <v>8220</v>
      </c>
      <c r="H170" s="3">
        <v>15</v>
      </c>
      <c r="I170" s="3">
        <v>3336</v>
      </c>
      <c r="J170" s="18">
        <f t="shared" si="4"/>
        <v>13.452554744525548</v>
      </c>
      <c r="K170" s="18">
        <f t="shared" si="5"/>
        <v>3.4572631595965326</v>
      </c>
    </row>
    <row r="171" spans="1:11" x14ac:dyDescent="0.25">
      <c r="A171" s="8">
        <v>45279</v>
      </c>
      <c r="B171" s="3" t="s">
        <v>22</v>
      </c>
      <c r="C171" s="3" t="s">
        <v>20</v>
      </c>
      <c r="D171" s="3">
        <v>96471.069999999992</v>
      </c>
      <c r="E171" s="3">
        <v>96024.65</v>
      </c>
      <c r="F171" s="3">
        <v>108350</v>
      </c>
      <c r="G171" s="3">
        <v>7666</v>
      </c>
      <c r="H171" s="3">
        <v>17</v>
      </c>
      <c r="I171" s="3">
        <v>1192</v>
      </c>
      <c r="J171" s="18">
        <f t="shared" si="4"/>
        <v>14.133837725019568</v>
      </c>
      <c r="K171" s="18">
        <f t="shared" si="5"/>
        <v>1.2356035856138012</v>
      </c>
    </row>
    <row r="172" spans="1:11" x14ac:dyDescent="0.25">
      <c r="A172" s="8">
        <v>45279</v>
      </c>
      <c r="B172" s="3" t="s">
        <v>21</v>
      </c>
      <c r="C172" s="3" t="s">
        <v>20</v>
      </c>
      <c r="D172" s="3">
        <v>95338.97</v>
      </c>
      <c r="E172" s="3">
        <v>78220.350000000006</v>
      </c>
      <c r="F172" s="3">
        <v>104300</v>
      </c>
      <c r="G172" s="3">
        <v>8497</v>
      </c>
      <c r="H172" s="3">
        <v>9</v>
      </c>
      <c r="I172" s="3">
        <v>15264</v>
      </c>
      <c r="J172" s="18">
        <f t="shared" si="4"/>
        <v>12.274920560197717</v>
      </c>
      <c r="K172" s="18">
        <f t="shared" si="5"/>
        <v>16.010242191624265</v>
      </c>
    </row>
    <row r="173" spans="1:11" x14ac:dyDescent="0.25">
      <c r="A173" s="8">
        <v>45279</v>
      </c>
      <c r="B173" s="3" t="s">
        <v>19</v>
      </c>
      <c r="C173" s="3" t="s">
        <v>20</v>
      </c>
      <c r="D173" s="3">
        <v>95268</v>
      </c>
      <c r="E173" s="3">
        <v>84908</v>
      </c>
      <c r="F173" s="3">
        <v>87908</v>
      </c>
      <c r="G173" s="3">
        <v>4246</v>
      </c>
      <c r="H173" s="3">
        <v>5</v>
      </c>
      <c r="I173" s="3">
        <v>796</v>
      </c>
      <c r="J173" s="18">
        <f t="shared" si="4"/>
        <v>20.703721149317005</v>
      </c>
      <c r="K173" s="18">
        <f t="shared" si="5"/>
        <v>0.8355376411806692</v>
      </c>
    </row>
    <row r="174" spans="1:11" x14ac:dyDescent="0.25">
      <c r="A174" s="8">
        <v>45279</v>
      </c>
      <c r="B174" s="3" t="s">
        <v>22</v>
      </c>
      <c r="C174" s="3" t="s">
        <v>20</v>
      </c>
      <c r="D174" s="3">
        <v>93693.209999999992</v>
      </c>
      <c r="E174" s="3">
        <v>86053.040000000008</v>
      </c>
      <c r="F174" s="3">
        <v>94585</v>
      </c>
      <c r="G174" s="3">
        <v>5933</v>
      </c>
      <c r="H174" s="3">
        <v>15</v>
      </c>
      <c r="I174" s="3">
        <v>17222</v>
      </c>
      <c r="J174" s="18">
        <f t="shared" si="4"/>
        <v>15.942187763357492</v>
      </c>
      <c r="K174" s="18">
        <f t="shared" si="5"/>
        <v>18.381267970218975</v>
      </c>
    </row>
    <row r="175" spans="1:11" x14ac:dyDescent="0.25">
      <c r="A175" s="8">
        <v>45279</v>
      </c>
      <c r="B175" s="3" t="s">
        <v>32</v>
      </c>
      <c r="C175" s="3" t="s">
        <v>20</v>
      </c>
      <c r="D175" s="3">
        <v>93460</v>
      </c>
      <c r="E175" s="3">
        <v>93460</v>
      </c>
      <c r="F175" s="3">
        <v>93460</v>
      </c>
      <c r="G175" s="3">
        <v>4378</v>
      </c>
      <c r="H175" s="3">
        <v>6</v>
      </c>
      <c r="I175" s="3">
        <v>18682</v>
      </c>
      <c r="J175" s="18">
        <f t="shared" si="4"/>
        <v>21.347647327546824</v>
      </c>
      <c r="K175" s="18">
        <f t="shared" si="5"/>
        <v>19.989300235394822</v>
      </c>
    </row>
    <row r="176" spans="1:11" x14ac:dyDescent="0.25">
      <c r="A176" s="8">
        <v>45280</v>
      </c>
      <c r="B176" s="3" t="s">
        <v>22</v>
      </c>
      <c r="C176" s="3" t="s">
        <v>20</v>
      </c>
      <c r="D176" s="3">
        <v>93354.3</v>
      </c>
      <c r="E176" s="3">
        <v>93354.3</v>
      </c>
      <c r="F176" s="3">
        <v>102290</v>
      </c>
      <c r="G176" s="3">
        <v>3877</v>
      </c>
      <c r="H176" s="3">
        <v>12</v>
      </c>
      <c r="I176" s="3">
        <v>613</v>
      </c>
      <c r="J176" s="18">
        <f t="shared" si="4"/>
        <v>26.383801908692288</v>
      </c>
      <c r="K176" s="18">
        <f t="shared" si="5"/>
        <v>0.65663820520318827</v>
      </c>
    </row>
    <row r="177" spans="1:11" x14ac:dyDescent="0.25">
      <c r="A177" s="8">
        <v>45280</v>
      </c>
      <c r="B177" s="3" t="s">
        <v>19</v>
      </c>
      <c r="C177" s="3" t="s">
        <v>20</v>
      </c>
      <c r="D177" s="3">
        <v>92365</v>
      </c>
      <c r="E177" s="3">
        <v>89642</v>
      </c>
      <c r="F177" s="3">
        <v>89642</v>
      </c>
      <c r="G177" s="3">
        <v>7187</v>
      </c>
      <c r="H177" s="3">
        <v>8</v>
      </c>
      <c r="I177" s="3">
        <v>9761</v>
      </c>
      <c r="J177" s="18">
        <f t="shared" si="4"/>
        <v>12.472798107694448</v>
      </c>
      <c r="K177" s="18">
        <f t="shared" si="5"/>
        <v>10.567855789530666</v>
      </c>
    </row>
    <row r="178" spans="1:11" x14ac:dyDescent="0.25">
      <c r="A178" s="8">
        <v>45280</v>
      </c>
      <c r="B178" s="3" t="s">
        <v>19</v>
      </c>
      <c r="C178" s="3" t="s">
        <v>20</v>
      </c>
      <c r="D178" s="3">
        <v>92033</v>
      </c>
      <c r="E178" s="3">
        <v>85730.5</v>
      </c>
      <c r="F178" s="3">
        <v>91730.5</v>
      </c>
      <c r="G178" s="3">
        <v>4179</v>
      </c>
      <c r="H178" s="3">
        <v>4</v>
      </c>
      <c r="I178" s="3">
        <v>11902</v>
      </c>
      <c r="J178" s="18">
        <f t="shared" si="4"/>
        <v>21.950346972960038</v>
      </c>
      <c r="K178" s="18">
        <f t="shared" si="5"/>
        <v>12.932317755587668</v>
      </c>
    </row>
    <row r="179" spans="1:11" x14ac:dyDescent="0.25">
      <c r="A179" s="8">
        <v>45280</v>
      </c>
      <c r="B179" s="3" t="s">
        <v>30</v>
      </c>
      <c r="C179" s="3" t="s">
        <v>20</v>
      </c>
      <c r="D179" s="3">
        <v>92000</v>
      </c>
      <c r="E179" s="3">
        <v>92000</v>
      </c>
      <c r="F179" s="3">
        <v>92000</v>
      </c>
      <c r="G179" s="3">
        <v>5896</v>
      </c>
      <c r="H179" s="3">
        <v>2</v>
      </c>
      <c r="I179" s="3">
        <v>1596</v>
      </c>
      <c r="J179" s="18">
        <f t="shared" si="4"/>
        <v>15.603799185888738</v>
      </c>
      <c r="K179" s="18">
        <f t="shared" si="5"/>
        <v>1.7347826086956522</v>
      </c>
    </row>
    <row r="180" spans="1:11" x14ac:dyDescent="0.25">
      <c r="A180" s="8">
        <v>45280</v>
      </c>
      <c r="B180" s="3" t="s">
        <v>32</v>
      </c>
      <c r="C180" s="3" t="s">
        <v>20</v>
      </c>
      <c r="D180" s="3">
        <v>91264</v>
      </c>
      <c r="E180" s="3">
        <v>91264</v>
      </c>
      <c r="F180" s="3">
        <v>92764</v>
      </c>
      <c r="G180" s="3">
        <v>6319</v>
      </c>
      <c r="H180" s="3">
        <v>6</v>
      </c>
      <c r="I180" s="3">
        <v>3370</v>
      </c>
      <c r="J180" s="18">
        <f t="shared" si="4"/>
        <v>14.680170913119165</v>
      </c>
      <c r="K180" s="18">
        <f t="shared" si="5"/>
        <v>3.6925841514726505</v>
      </c>
    </row>
    <row r="181" spans="1:11" x14ac:dyDescent="0.25">
      <c r="A181" s="8">
        <v>45280</v>
      </c>
      <c r="B181" s="3" t="s">
        <v>30</v>
      </c>
      <c r="C181" s="3" t="s">
        <v>20</v>
      </c>
      <c r="D181" s="3">
        <v>91000</v>
      </c>
      <c r="E181" s="3">
        <v>77350</v>
      </c>
      <c r="F181" s="3">
        <v>85350</v>
      </c>
      <c r="G181" s="3">
        <v>8520</v>
      </c>
      <c r="H181" s="3">
        <v>3</v>
      </c>
      <c r="I181" s="3">
        <v>1303</v>
      </c>
      <c r="J181" s="18">
        <f t="shared" si="4"/>
        <v>10.017605633802816</v>
      </c>
      <c r="K181" s="18">
        <f t="shared" si="5"/>
        <v>1.4318681318681319</v>
      </c>
    </row>
    <row r="182" spans="1:11" x14ac:dyDescent="0.25">
      <c r="A182" s="8">
        <v>45280</v>
      </c>
      <c r="B182" s="3" t="s">
        <v>19</v>
      </c>
      <c r="C182" s="3" t="s">
        <v>20</v>
      </c>
      <c r="D182" s="3">
        <v>90165</v>
      </c>
      <c r="E182" s="3">
        <v>69885</v>
      </c>
      <c r="F182" s="3">
        <v>69885</v>
      </c>
      <c r="G182" s="3">
        <v>4180</v>
      </c>
      <c r="H182" s="3">
        <v>7</v>
      </c>
      <c r="I182" s="3">
        <v>2595</v>
      </c>
      <c r="J182" s="18">
        <f t="shared" si="4"/>
        <v>16.7188995215311</v>
      </c>
      <c r="K182" s="18">
        <f t="shared" si="5"/>
        <v>2.8780568956912327</v>
      </c>
    </row>
    <row r="183" spans="1:11" x14ac:dyDescent="0.25">
      <c r="A183" s="8">
        <v>45280</v>
      </c>
      <c r="B183" s="3" t="s">
        <v>32</v>
      </c>
      <c r="C183" s="3" t="s">
        <v>20</v>
      </c>
      <c r="D183" s="3">
        <v>90120</v>
      </c>
      <c r="E183" s="3">
        <v>90120</v>
      </c>
      <c r="F183" s="3">
        <v>92620</v>
      </c>
      <c r="G183" s="3">
        <v>7301</v>
      </c>
      <c r="H183" s="3">
        <v>10</v>
      </c>
      <c r="I183" s="3">
        <v>18593</v>
      </c>
      <c r="J183" s="18">
        <f t="shared" si="4"/>
        <v>12.685933433776196</v>
      </c>
      <c r="K183" s="18">
        <f t="shared" si="5"/>
        <v>20.631380381713271</v>
      </c>
    </row>
    <row r="184" spans="1:11" x14ac:dyDescent="0.25">
      <c r="A184" s="8">
        <v>45280</v>
      </c>
      <c r="B184" s="3" t="s">
        <v>22</v>
      </c>
      <c r="C184" s="3" t="s">
        <v>20</v>
      </c>
      <c r="D184" s="3">
        <v>89827.51</v>
      </c>
      <c r="E184" s="3">
        <v>79568.59</v>
      </c>
      <c r="F184" s="3">
        <v>85770</v>
      </c>
      <c r="G184" s="3">
        <v>5495</v>
      </c>
      <c r="H184" s="3">
        <v>12</v>
      </c>
      <c r="I184" s="3">
        <v>768</v>
      </c>
      <c r="J184" s="18">
        <f t="shared" si="4"/>
        <v>15.608735213830755</v>
      </c>
      <c r="K184" s="18">
        <f t="shared" si="5"/>
        <v>0.8549719345443284</v>
      </c>
    </row>
    <row r="185" spans="1:11" x14ac:dyDescent="0.25">
      <c r="A185" s="8">
        <v>45281</v>
      </c>
      <c r="B185" s="3" t="s">
        <v>22</v>
      </c>
      <c r="C185" s="3" t="s">
        <v>20</v>
      </c>
      <c r="D185" s="3">
        <v>89663.209999999992</v>
      </c>
      <c r="E185" s="3">
        <v>89663.209999999992</v>
      </c>
      <c r="F185" s="3">
        <v>101170</v>
      </c>
      <c r="G185" s="3">
        <v>7149</v>
      </c>
      <c r="H185" s="3">
        <v>12</v>
      </c>
      <c r="I185" s="3">
        <v>1700</v>
      </c>
      <c r="J185" s="18">
        <f t="shared" si="4"/>
        <v>14.15162959854525</v>
      </c>
      <c r="K185" s="18">
        <f t="shared" si="5"/>
        <v>1.8959838711997932</v>
      </c>
    </row>
    <row r="186" spans="1:11" x14ac:dyDescent="0.25">
      <c r="A186" s="8">
        <v>45281</v>
      </c>
      <c r="B186" s="3" t="s">
        <v>21</v>
      </c>
      <c r="C186" s="3" t="s">
        <v>20</v>
      </c>
      <c r="D186" s="3">
        <v>89614.290000000008</v>
      </c>
      <c r="E186" s="3">
        <v>82917.860000000015</v>
      </c>
      <c r="F186" s="3">
        <v>91200</v>
      </c>
      <c r="G186" s="3">
        <v>4907</v>
      </c>
      <c r="H186" s="3">
        <v>5</v>
      </c>
      <c r="I186" s="3">
        <v>8539</v>
      </c>
      <c r="J186" s="18">
        <f t="shared" si="4"/>
        <v>18.585693906663948</v>
      </c>
      <c r="K186" s="18">
        <f t="shared" si="5"/>
        <v>9.5286142422151645</v>
      </c>
    </row>
    <row r="187" spans="1:11" x14ac:dyDescent="0.25">
      <c r="A187" s="8">
        <v>45281</v>
      </c>
      <c r="B187" s="3" t="s">
        <v>19</v>
      </c>
      <c r="C187" s="3" t="s">
        <v>20</v>
      </c>
      <c r="D187" s="3">
        <v>89598</v>
      </c>
      <c r="E187" s="3">
        <v>-141962</v>
      </c>
      <c r="F187" s="3">
        <v>-141962</v>
      </c>
      <c r="G187" s="3">
        <v>4438</v>
      </c>
      <c r="H187" s="3">
        <v>5</v>
      </c>
      <c r="I187" s="3">
        <v>14053</v>
      </c>
      <c r="J187" s="18">
        <f t="shared" si="4"/>
        <v>-31.987832356917529</v>
      </c>
      <c r="K187" s="18">
        <f t="shared" si="5"/>
        <v>15.684501886202817</v>
      </c>
    </row>
    <row r="188" spans="1:11" x14ac:dyDescent="0.25">
      <c r="A188" s="8">
        <v>45281</v>
      </c>
      <c r="B188" s="3" t="s">
        <v>30</v>
      </c>
      <c r="C188" s="3" t="s">
        <v>20</v>
      </c>
      <c r="D188" s="3">
        <v>89500</v>
      </c>
      <c r="E188" s="3">
        <v>80550</v>
      </c>
      <c r="F188" s="3">
        <v>80550</v>
      </c>
      <c r="G188" s="3">
        <v>6700</v>
      </c>
      <c r="H188" s="3">
        <v>1</v>
      </c>
      <c r="I188" s="3">
        <v>11391</v>
      </c>
      <c r="J188" s="18">
        <f t="shared" si="4"/>
        <v>12.022388059701493</v>
      </c>
      <c r="K188" s="18">
        <f t="shared" si="5"/>
        <v>12.727374301675978</v>
      </c>
    </row>
    <row r="189" spans="1:11" x14ac:dyDescent="0.25">
      <c r="A189" s="8">
        <v>45281</v>
      </c>
      <c r="B189" s="3" t="s">
        <v>30</v>
      </c>
      <c r="C189" s="3" t="s">
        <v>20</v>
      </c>
      <c r="D189" s="3">
        <v>89000</v>
      </c>
      <c r="E189" s="3">
        <v>89000</v>
      </c>
      <c r="F189" s="3">
        <v>96500</v>
      </c>
      <c r="G189" s="3">
        <v>6946</v>
      </c>
      <c r="H189" s="3">
        <v>1</v>
      </c>
      <c r="I189" s="3">
        <v>1520</v>
      </c>
      <c r="J189" s="18">
        <f t="shared" si="4"/>
        <v>13.892887993089548</v>
      </c>
      <c r="K189" s="18">
        <f t="shared" si="5"/>
        <v>1.707865168539326</v>
      </c>
    </row>
    <row r="190" spans="1:11" x14ac:dyDescent="0.25">
      <c r="A190" s="8">
        <v>45281</v>
      </c>
      <c r="B190" s="3" t="s">
        <v>22</v>
      </c>
      <c r="C190" s="3" t="s">
        <v>20</v>
      </c>
      <c r="D190" s="3">
        <v>88108.54</v>
      </c>
      <c r="E190" s="3">
        <v>87013.54</v>
      </c>
      <c r="F190" s="3">
        <v>95465</v>
      </c>
      <c r="G190" s="3">
        <v>6226</v>
      </c>
      <c r="H190" s="3">
        <v>13</v>
      </c>
      <c r="I190" s="3">
        <v>6853</v>
      </c>
      <c r="J190" s="18">
        <f t="shared" si="4"/>
        <v>15.333279794410537</v>
      </c>
      <c r="K190" s="18">
        <f t="shared" si="5"/>
        <v>7.777906659218278</v>
      </c>
    </row>
    <row r="191" spans="1:11" x14ac:dyDescent="0.25">
      <c r="A191" s="8">
        <v>45281</v>
      </c>
      <c r="B191" s="3" t="s">
        <v>30</v>
      </c>
      <c r="C191" s="3" t="s">
        <v>20</v>
      </c>
      <c r="D191" s="3">
        <v>88000</v>
      </c>
      <c r="E191" s="3">
        <v>74800</v>
      </c>
      <c r="F191" s="3">
        <v>78800</v>
      </c>
      <c r="G191" s="3">
        <v>7970</v>
      </c>
      <c r="H191" s="3">
        <v>2</v>
      </c>
      <c r="I191" s="3">
        <v>386</v>
      </c>
      <c r="J191" s="18">
        <f t="shared" si="4"/>
        <v>9.887076537013801</v>
      </c>
      <c r="K191" s="18">
        <f t="shared" si="5"/>
        <v>0.4386363636363636</v>
      </c>
    </row>
    <row r="192" spans="1:11" x14ac:dyDescent="0.25">
      <c r="A192" s="8">
        <v>45281</v>
      </c>
      <c r="B192" s="3" t="s">
        <v>30</v>
      </c>
      <c r="C192" s="3" t="s">
        <v>20</v>
      </c>
      <c r="D192" s="3">
        <v>87500</v>
      </c>
      <c r="E192" s="3">
        <v>84750</v>
      </c>
      <c r="F192" s="3">
        <v>84750</v>
      </c>
      <c r="G192" s="3">
        <v>3986</v>
      </c>
      <c r="H192" s="3">
        <v>2</v>
      </c>
      <c r="I192" s="3">
        <v>1527</v>
      </c>
      <c r="J192" s="18">
        <f t="shared" si="4"/>
        <v>21.261916708479678</v>
      </c>
      <c r="K192" s="18">
        <f t="shared" si="5"/>
        <v>1.7451428571428573</v>
      </c>
    </row>
    <row r="193" spans="1:11" x14ac:dyDescent="0.25">
      <c r="A193" s="8">
        <v>45281</v>
      </c>
      <c r="B193" s="3" t="s">
        <v>19</v>
      </c>
      <c r="C193" s="3" t="s">
        <v>20</v>
      </c>
      <c r="D193" s="3">
        <v>87245</v>
      </c>
      <c r="E193" s="3">
        <v>58395.75</v>
      </c>
      <c r="F193" s="3">
        <v>58395.75</v>
      </c>
      <c r="G193" s="3">
        <v>6963</v>
      </c>
      <c r="H193" s="3">
        <v>3</v>
      </c>
      <c r="I193" s="3">
        <v>10658</v>
      </c>
      <c r="J193" s="18">
        <f t="shared" si="4"/>
        <v>8.3865790607496766</v>
      </c>
      <c r="K193" s="18">
        <f t="shared" si="5"/>
        <v>12.216172846581467</v>
      </c>
    </row>
    <row r="194" spans="1:11" x14ac:dyDescent="0.25">
      <c r="A194" s="8">
        <v>45281</v>
      </c>
      <c r="B194" s="3" t="s">
        <v>22</v>
      </c>
      <c r="C194" s="3" t="s">
        <v>20</v>
      </c>
      <c r="D194" s="3">
        <v>86957.99</v>
      </c>
      <c r="E194" s="3">
        <v>86957.99</v>
      </c>
      <c r="F194" s="3">
        <v>91520</v>
      </c>
      <c r="G194" s="3">
        <v>6558</v>
      </c>
      <c r="H194" s="3">
        <v>10</v>
      </c>
      <c r="I194" s="3">
        <v>17107</v>
      </c>
      <c r="J194" s="18">
        <f t="shared" si="4"/>
        <v>13.955474229948155</v>
      </c>
      <c r="K194" s="18">
        <f t="shared" si="5"/>
        <v>19.672717826159506</v>
      </c>
    </row>
    <row r="195" spans="1:11" x14ac:dyDescent="0.25">
      <c r="A195" s="8">
        <v>45282</v>
      </c>
      <c r="B195" s="3" t="s">
        <v>22</v>
      </c>
      <c r="C195" s="3" t="s">
        <v>20</v>
      </c>
      <c r="D195" s="3">
        <v>86851.520000000004</v>
      </c>
      <c r="E195" s="3">
        <v>79210.820000000007</v>
      </c>
      <c r="F195" s="3">
        <v>85650</v>
      </c>
      <c r="G195" s="3">
        <v>6079</v>
      </c>
      <c r="H195" s="3">
        <v>9</v>
      </c>
      <c r="I195" s="3">
        <v>18473</v>
      </c>
      <c r="J195" s="18">
        <f t="shared" ref="J195:J258" si="6">IFERROR(F195/G195,"NA")</f>
        <v>14.089488402697812</v>
      </c>
      <c r="K195" s="18">
        <f t="shared" ref="K195:K258" si="7">(I195/D195)*100</f>
        <v>21.269633507853403</v>
      </c>
    </row>
    <row r="196" spans="1:11" x14ac:dyDescent="0.25">
      <c r="A196" s="8">
        <v>45282</v>
      </c>
      <c r="B196" s="3" t="s">
        <v>21</v>
      </c>
      <c r="C196" s="3" t="s">
        <v>20</v>
      </c>
      <c r="D196" s="3">
        <v>86846.41</v>
      </c>
      <c r="E196" s="3">
        <v>59749.979999999996</v>
      </c>
      <c r="F196" s="3">
        <v>66920</v>
      </c>
      <c r="G196" s="3">
        <v>5806</v>
      </c>
      <c r="H196" s="3">
        <v>5</v>
      </c>
      <c r="I196" s="3">
        <v>7929</v>
      </c>
      <c r="J196" s="18">
        <f t="shared" si="6"/>
        <v>11.526007578367206</v>
      </c>
      <c r="K196" s="18">
        <f t="shared" si="7"/>
        <v>9.1299110694385632</v>
      </c>
    </row>
    <row r="197" spans="1:11" x14ac:dyDescent="0.25">
      <c r="A197" s="8">
        <v>45282</v>
      </c>
      <c r="B197" s="3" t="s">
        <v>22</v>
      </c>
      <c r="C197" s="3" t="s">
        <v>20</v>
      </c>
      <c r="D197" s="3">
        <v>86834.98</v>
      </c>
      <c r="E197" s="3">
        <v>82861.76999999999</v>
      </c>
      <c r="F197" s="3">
        <v>87890</v>
      </c>
      <c r="G197" s="3">
        <v>6126</v>
      </c>
      <c r="H197" s="3">
        <v>12</v>
      </c>
      <c r="I197" s="3">
        <v>4415</v>
      </c>
      <c r="J197" s="18">
        <f t="shared" si="6"/>
        <v>14.347045380346065</v>
      </c>
      <c r="K197" s="18">
        <f t="shared" si="7"/>
        <v>5.0843565576913825</v>
      </c>
    </row>
    <row r="198" spans="1:11" x14ac:dyDescent="0.25">
      <c r="A198" s="8">
        <v>45282</v>
      </c>
      <c r="B198" s="3" t="s">
        <v>22</v>
      </c>
      <c r="C198" s="3" t="s">
        <v>20</v>
      </c>
      <c r="D198" s="3">
        <v>86636.19</v>
      </c>
      <c r="E198" s="3">
        <v>83263.319999999992</v>
      </c>
      <c r="F198" s="3">
        <v>95040</v>
      </c>
      <c r="G198" s="3">
        <v>6200</v>
      </c>
      <c r="H198" s="3">
        <v>11</v>
      </c>
      <c r="I198" s="3">
        <v>16384</v>
      </c>
      <c r="J198" s="18">
        <f t="shared" si="6"/>
        <v>15.329032258064515</v>
      </c>
      <c r="K198" s="18">
        <f t="shared" si="7"/>
        <v>18.911265603900631</v>
      </c>
    </row>
    <row r="199" spans="1:11" x14ac:dyDescent="0.25">
      <c r="A199" s="8">
        <v>45282</v>
      </c>
      <c r="B199" s="3" t="s">
        <v>32</v>
      </c>
      <c r="C199" s="3" t="s">
        <v>20</v>
      </c>
      <c r="D199" s="3">
        <v>86420</v>
      </c>
      <c r="E199" s="3">
        <v>86420</v>
      </c>
      <c r="F199" s="3">
        <v>89920</v>
      </c>
      <c r="G199" s="3">
        <v>7605</v>
      </c>
      <c r="H199" s="3">
        <v>8</v>
      </c>
      <c r="I199" s="3">
        <v>14836</v>
      </c>
      <c r="J199" s="18">
        <f t="shared" si="6"/>
        <v>11.823800131492439</v>
      </c>
      <c r="K199" s="18">
        <f t="shared" si="7"/>
        <v>17.167322379078918</v>
      </c>
    </row>
    <row r="200" spans="1:11" x14ac:dyDescent="0.25">
      <c r="A200" s="8">
        <v>45282</v>
      </c>
      <c r="B200" s="3" t="s">
        <v>32</v>
      </c>
      <c r="C200" s="3" t="s">
        <v>20</v>
      </c>
      <c r="D200" s="3">
        <v>85480</v>
      </c>
      <c r="E200" s="3">
        <v>85480</v>
      </c>
      <c r="F200" s="3">
        <v>88980</v>
      </c>
      <c r="G200" s="3">
        <v>6925</v>
      </c>
      <c r="H200" s="3">
        <v>10</v>
      </c>
      <c r="I200" s="3">
        <v>1431</v>
      </c>
      <c r="J200" s="18">
        <f t="shared" si="6"/>
        <v>12.849097472924187</v>
      </c>
      <c r="K200" s="18">
        <f t="shared" si="7"/>
        <v>1.6740758072063642</v>
      </c>
    </row>
    <row r="201" spans="1:11" x14ac:dyDescent="0.25">
      <c r="A201" s="8">
        <v>45282</v>
      </c>
      <c r="B201" s="3" t="s">
        <v>22</v>
      </c>
      <c r="C201" s="3" t="s">
        <v>20</v>
      </c>
      <c r="D201" s="3">
        <v>85416.790000000008</v>
      </c>
      <c r="E201" s="3">
        <v>82872.790000000008</v>
      </c>
      <c r="F201" s="3">
        <v>91396</v>
      </c>
      <c r="G201" s="3">
        <v>3163</v>
      </c>
      <c r="H201" s="3">
        <v>10</v>
      </c>
      <c r="I201" s="3">
        <v>3312</v>
      </c>
      <c r="J201" s="18">
        <f t="shared" si="6"/>
        <v>28.89535251343661</v>
      </c>
      <c r="K201" s="18">
        <f t="shared" si="7"/>
        <v>3.8774578159633486</v>
      </c>
    </row>
    <row r="202" spans="1:11" x14ac:dyDescent="0.25">
      <c r="A202" s="8">
        <v>45282</v>
      </c>
      <c r="B202" s="3" t="s">
        <v>22</v>
      </c>
      <c r="C202" s="3" t="s">
        <v>20</v>
      </c>
      <c r="D202" s="3">
        <v>84917.069999999992</v>
      </c>
      <c r="E202" s="3">
        <v>84917.069999999992</v>
      </c>
      <c r="F202" s="3">
        <v>92420</v>
      </c>
      <c r="G202" s="3">
        <v>7616</v>
      </c>
      <c r="H202" s="3">
        <v>11</v>
      </c>
      <c r="I202" s="3">
        <v>15985</v>
      </c>
      <c r="J202" s="18">
        <f t="shared" si="6"/>
        <v>12.134978991596638</v>
      </c>
      <c r="K202" s="18">
        <f t="shared" si="7"/>
        <v>18.824248175307982</v>
      </c>
    </row>
    <row r="203" spans="1:11" x14ac:dyDescent="0.25">
      <c r="A203" s="8">
        <v>45282</v>
      </c>
      <c r="B203" s="3" t="s">
        <v>21</v>
      </c>
      <c r="C203" s="3" t="s">
        <v>20</v>
      </c>
      <c r="D203" s="3">
        <v>84464.25</v>
      </c>
      <c r="E203" s="3">
        <v>67839.28</v>
      </c>
      <c r="F203" s="3">
        <v>75980</v>
      </c>
      <c r="G203" s="3">
        <v>8154</v>
      </c>
      <c r="H203" s="3">
        <v>8</v>
      </c>
      <c r="I203" s="3">
        <v>5658</v>
      </c>
      <c r="J203" s="18">
        <f t="shared" si="6"/>
        <v>9.3181260730929605</v>
      </c>
      <c r="K203" s="18">
        <f t="shared" si="7"/>
        <v>6.6986920501869136</v>
      </c>
    </row>
    <row r="204" spans="1:11" x14ac:dyDescent="0.25">
      <c r="A204" s="8">
        <v>45282</v>
      </c>
      <c r="B204" s="3" t="s">
        <v>30</v>
      </c>
      <c r="C204" s="3" t="s">
        <v>20</v>
      </c>
      <c r="D204" s="3">
        <v>84450</v>
      </c>
      <c r="E204" s="3">
        <v>84450</v>
      </c>
      <c r="F204" s="3">
        <v>91950</v>
      </c>
      <c r="G204" s="3">
        <v>7097</v>
      </c>
      <c r="H204" s="3">
        <v>1</v>
      </c>
      <c r="I204" s="3">
        <v>3800</v>
      </c>
      <c r="J204" s="18">
        <f t="shared" si="6"/>
        <v>12.956178667042412</v>
      </c>
      <c r="K204" s="18">
        <f t="shared" si="7"/>
        <v>4.4997039668442866</v>
      </c>
    </row>
    <row r="205" spans="1:11" x14ac:dyDescent="0.25">
      <c r="A205" s="8">
        <v>45283</v>
      </c>
      <c r="B205" s="3" t="s">
        <v>22</v>
      </c>
      <c r="C205" s="3" t="s">
        <v>20</v>
      </c>
      <c r="D205" s="3">
        <v>84363.209999999992</v>
      </c>
      <c r="E205" s="3">
        <v>84363.209999999992</v>
      </c>
      <c r="F205" s="3">
        <v>91640</v>
      </c>
      <c r="G205" s="3">
        <v>3646</v>
      </c>
      <c r="H205" s="3">
        <v>10</v>
      </c>
      <c r="I205" s="3">
        <v>9923</v>
      </c>
      <c r="J205" s="18">
        <f t="shared" si="6"/>
        <v>25.134393856280855</v>
      </c>
      <c r="K205" s="18">
        <f t="shared" si="7"/>
        <v>11.76223616905995</v>
      </c>
    </row>
    <row r="206" spans="1:11" x14ac:dyDescent="0.25">
      <c r="A206" s="8">
        <v>45283</v>
      </c>
      <c r="B206" s="3" t="s">
        <v>22</v>
      </c>
      <c r="C206" s="3" t="s">
        <v>20</v>
      </c>
      <c r="D206" s="3">
        <v>83699.31</v>
      </c>
      <c r="E206" s="3">
        <v>78360.02</v>
      </c>
      <c r="F206" s="3">
        <v>84960</v>
      </c>
      <c r="G206" s="3">
        <v>6782</v>
      </c>
      <c r="H206" s="3">
        <v>14</v>
      </c>
      <c r="I206" s="3">
        <v>387</v>
      </c>
      <c r="J206" s="18">
        <f t="shared" si="6"/>
        <v>12.527278089059275</v>
      </c>
      <c r="K206" s="18">
        <f t="shared" si="7"/>
        <v>0.46236940304525809</v>
      </c>
    </row>
    <row r="207" spans="1:11" x14ac:dyDescent="0.25">
      <c r="A207" s="8">
        <v>45283</v>
      </c>
      <c r="B207" s="3" t="s">
        <v>19</v>
      </c>
      <c r="C207" s="3" t="s">
        <v>20</v>
      </c>
      <c r="D207" s="3">
        <v>83549</v>
      </c>
      <c r="E207" s="3">
        <v>62345.22</v>
      </c>
      <c r="F207" s="3">
        <v>62345.22</v>
      </c>
      <c r="G207" s="3">
        <v>8662</v>
      </c>
      <c r="H207" s="3">
        <v>6</v>
      </c>
      <c r="I207" s="3">
        <v>2329</v>
      </c>
      <c r="J207" s="18">
        <f t="shared" si="6"/>
        <v>7.197554837220042</v>
      </c>
      <c r="K207" s="18">
        <f t="shared" si="7"/>
        <v>2.7875857281355851</v>
      </c>
    </row>
    <row r="208" spans="1:11" x14ac:dyDescent="0.25">
      <c r="A208" s="8">
        <v>45283</v>
      </c>
      <c r="B208" s="3" t="s">
        <v>32</v>
      </c>
      <c r="C208" s="3" t="s">
        <v>20</v>
      </c>
      <c r="D208" s="3">
        <v>82860</v>
      </c>
      <c r="E208" s="3">
        <v>82860</v>
      </c>
      <c r="F208" s="3">
        <v>86860</v>
      </c>
      <c r="G208" s="3">
        <v>7390</v>
      </c>
      <c r="H208" s="3">
        <v>7</v>
      </c>
      <c r="I208" s="3">
        <v>6191</v>
      </c>
      <c r="J208" s="18">
        <f t="shared" si="6"/>
        <v>11.753721244925575</v>
      </c>
      <c r="K208" s="18">
        <f t="shared" si="7"/>
        <v>7.4716389090031381</v>
      </c>
    </row>
    <row r="209" spans="1:11" x14ac:dyDescent="0.25">
      <c r="A209" s="8">
        <v>45283</v>
      </c>
      <c r="B209" s="3" t="s">
        <v>19</v>
      </c>
      <c r="C209" s="3" t="s">
        <v>20</v>
      </c>
      <c r="D209" s="3">
        <v>82806</v>
      </c>
      <c r="E209" s="3">
        <v>82806</v>
      </c>
      <c r="F209" s="3">
        <v>85806</v>
      </c>
      <c r="G209" s="3">
        <v>8236</v>
      </c>
      <c r="H209" s="3">
        <v>10</v>
      </c>
      <c r="I209" s="3">
        <v>19654</v>
      </c>
      <c r="J209" s="18">
        <f t="shared" si="6"/>
        <v>10.418406993686256</v>
      </c>
      <c r="K209" s="18">
        <f t="shared" si="7"/>
        <v>23.734995048667969</v>
      </c>
    </row>
    <row r="210" spans="1:11" x14ac:dyDescent="0.25">
      <c r="A210" s="8">
        <v>45283</v>
      </c>
      <c r="B210" s="3" t="s">
        <v>32</v>
      </c>
      <c r="C210" s="3" t="s">
        <v>20</v>
      </c>
      <c r="D210" s="3">
        <v>82340</v>
      </c>
      <c r="E210" s="3">
        <v>82340</v>
      </c>
      <c r="F210" s="3">
        <v>83340</v>
      </c>
      <c r="G210" s="3">
        <v>7220</v>
      </c>
      <c r="H210" s="3">
        <v>6</v>
      </c>
      <c r="I210" s="3">
        <v>16659</v>
      </c>
      <c r="J210" s="18">
        <f t="shared" si="6"/>
        <v>11.542936288088642</v>
      </c>
      <c r="K210" s="18">
        <f t="shared" si="7"/>
        <v>20.231965023075055</v>
      </c>
    </row>
    <row r="211" spans="1:11" x14ac:dyDescent="0.25">
      <c r="A211" s="8">
        <v>45283</v>
      </c>
      <c r="B211" s="3" t="s">
        <v>22</v>
      </c>
      <c r="C211" s="3" t="s">
        <v>20</v>
      </c>
      <c r="D211" s="3">
        <v>82031.069999999992</v>
      </c>
      <c r="E211" s="3">
        <v>82031.069999999992</v>
      </c>
      <c r="F211" s="3">
        <v>92010</v>
      </c>
      <c r="G211" s="3">
        <v>4969</v>
      </c>
      <c r="H211" s="3">
        <v>9</v>
      </c>
      <c r="I211" s="3">
        <v>1023</v>
      </c>
      <c r="J211" s="18">
        <f t="shared" si="6"/>
        <v>18.516804185952907</v>
      </c>
      <c r="K211" s="18">
        <f t="shared" si="7"/>
        <v>1.2470884507540863</v>
      </c>
    </row>
    <row r="212" spans="1:11" x14ac:dyDescent="0.25">
      <c r="A212" s="8">
        <v>45283</v>
      </c>
      <c r="B212" s="3" t="s">
        <v>22</v>
      </c>
      <c r="C212" s="3" t="s">
        <v>20</v>
      </c>
      <c r="D212" s="3">
        <v>81515.740000000005</v>
      </c>
      <c r="E212" s="3">
        <v>81515.740000000005</v>
      </c>
      <c r="F212" s="3">
        <v>92700</v>
      </c>
      <c r="G212" s="3">
        <v>5172</v>
      </c>
      <c r="H212" s="3">
        <v>11</v>
      </c>
      <c r="I212" s="3">
        <v>1789</v>
      </c>
      <c r="J212" s="18">
        <f t="shared" si="6"/>
        <v>17.923433874709978</v>
      </c>
      <c r="K212" s="18">
        <f t="shared" si="7"/>
        <v>2.1946681708342459</v>
      </c>
    </row>
    <row r="213" spans="1:11" x14ac:dyDescent="0.25">
      <c r="A213" s="8">
        <v>45283</v>
      </c>
      <c r="B213" s="3" t="s">
        <v>19</v>
      </c>
      <c r="C213" s="3" t="s">
        <v>20</v>
      </c>
      <c r="D213" s="3">
        <v>81448</v>
      </c>
      <c r="E213" s="3">
        <v>62546.31</v>
      </c>
      <c r="F213" s="3">
        <v>67063.64</v>
      </c>
      <c r="G213" s="3">
        <v>5749</v>
      </c>
      <c r="H213" s="3">
        <v>6</v>
      </c>
      <c r="I213" s="3">
        <v>9273</v>
      </c>
      <c r="J213" s="18">
        <f t="shared" si="6"/>
        <v>11.665270481822926</v>
      </c>
      <c r="K213" s="18">
        <f t="shared" si="7"/>
        <v>11.385178273254102</v>
      </c>
    </row>
    <row r="214" spans="1:11" x14ac:dyDescent="0.25">
      <c r="A214" s="8">
        <v>45283</v>
      </c>
      <c r="B214" s="3" t="s">
        <v>22</v>
      </c>
      <c r="C214" s="3" t="s">
        <v>20</v>
      </c>
      <c r="D214" s="3">
        <v>81131.429999999993</v>
      </c>
      <c r="E214" s="3">
        <v>77641.429999999993</v>
      </c>
      <c r="F214" s="3">
        <v>81780</v>
      </c>
      <c r="G214" s="3">
        <v>4512</v>
      </c>
      <c r="H214" s="3">
        <v>8</v>
      </c>
      <c r="I214" s="3">
        <v>8275</v>
      </c>
      <c r="J214" s="18">
        <f t="shared" si="6"/>
        <v>18.125</v>
      </c>
      <c r="K214" s="18">
        <f t="shared" si="7"/>
        <v>10.199499749973594</v>
      </c>
    </row>
    <row r="215" spans="1:11" x14ac:dyDescent="0.25">
      <c r="A215" s="8">
        <v>45284</v>
      </c>
      <c r="B215" s="3" t="s">
        <v>30</v>
      </c>
      <c r="C215" s="3" t="s">
        <v>20</v>
      </c>
      <c r="D215" s="3">
        <v>81000</v>
      </c>
      <c r="E215" s="3">
        <v>77400</v>
      </c>
      <c r="F215" s="3">
        <v>86400</v>
      </c>
      <c r="G215" s="3">
        <v>4312</v>
      </c>
      <c r="H215" s="3">
        <v>2</v>
      </c>
      <c r="I215" s="3">
        <v>9643</v>
      </c>
      <c r="J215" s="18">
        <f t="shared" si="6"/>
        <v>20.037105751391465</v>
      </c>
      <c r="K215" s="18">
        <f t="shared" si="7"/>
        <v>11.904938271604939</v>
      </c>
    </row>
    <row r="216" spans="1:11" x14ac:dyDescent="0.25">
      <c r="A216" s="8">
        <v>45284</v>
      </c>
      <c r="B216" s="3" t="s">
        <v>22</v>
      </c>
      <c r="C216" s="3" t="s">
        <v>20</v>
      </c>
      <c r="D216" s="3">
        <v>80554.990000000005</v>
      </c>
      <c r="E216" s="3">
        <v>80554.990000000005</v>
      </c>
      <c r="F216" s="3">
        <v>90730</v>
      </c>
      <c r="G216" s="3">
        <v>4538</v>
      </c>
      <c r="H216" s="3">
        <v>7</v>
      </c>
      <c r="I216" s="3">
        <v>17462</v>
      </c>
      <c r="J216" s="18">
        <f t="shared" si="6"/>
        <v>19.993389158219479</v>
      </c>
      <c r="K216" s="18">
        <f t="shared" si="7"/>
        <v>21.677117705557407</v>
      </c>
    </row>
    <row r="217" spans="1:11" x14ac:dyDescent="0.25">
      <c r="A217" s="8">
        <v>45284</v>
      </c>
      <c r="B217" s="3" t="s">
        <v>32</v>
      </c>
      <c r="C217" s="3" t="s">
        <v>20</v>
      </c>
      <c r="D217" s="3">
        <v>80040</v>
      </c>
      <c r="E217" s="3">
        <v>80040</v>
      </c>
      <c r="F217" s="3">
        <v>80040</v>
      </c>
      <c r="G217" s="3">
        <v>5255</v>
      </c>
      <c r="H217" s="3">
        <v>5</v>
      </c>
      <c r="I217" s="3">
        <v>6884</v>
      </c>
      <c r="J217" s="18">
        <f t="shared" si="6"/>
        <v>15.231208372978116</v>
      </c>
      <c r="K217" s="18">
        <f t="shared" si="7"/>
        <v>8.6006996501749136</v>
      </c>
    </row>
    <row r="218" spans="1:11" x14ac:dyDescent="0.25">
      <c r="A218" s="8">
        <v>45284</v>
      </c>
      <c r="B218" s="3" t="s">
        <v>22</v>
      </c>
      <c r="C218" s="3" t="s">
        <v>20</v>
      </c>
      <c r="D218" s="3">
        <v>79980.710000000006</v>
      </c>
      <c r="E218" s="3">
        <v>76453.920000000013</v>
      </c>
      <c r="F218" s="3">
        <v>86620</v>
      </c>
      <c r="G218" s="3">
        <v>7989</v>
      </c>
      <c r="H218" s="3">
        <v>9</v>
      </c>
      <c r="I218" s="3">
        <v>11116</v>
      </c>
      <c r="J218" s="18">
        <f t="shared" si="6"/>
        <v>10.842408311428214</v>
      </c>
      <c r="K218" s="18">
        <f t="shared" si="7"/>
        <v>13.89835123994273</v>
      </c>
    </row>
    <row r="219" spans="1:11" x14ac:dyDescent="0.25">
      <c r="A219" s="8">
        <v>45284</v>
      </c>
      <c r="B219" s="3" t="s">
        <v>22</v>
      </c>
      <c r="C219" s="3" t="s">
        <v>20</v>
      </c>
      <c r="D219" s="3">
        <v>79879.75</v>
      </c>
      <c r="E219" s="3">
        <v>72594.109999999986</v>
      </c>
      <c r="F219" s="3">
        <v>76194</v>
      </c>
      <c r="G219" s="3">
        <v>4092</v>
      </c>
      <c r="H219" s="3">
        <v>7</v>
      </c>
      <c r="I219" s="3">
        <v>19495</v>
      </c>
      <c r="J219" s="18">
        <f t="shared" si="6"/>
        <v>18.620234604105573</v>
      </c>
      <c r="K219" s="18">
        <f t="shared" si="7"/>
        <v>24.405434418610476</v>
      </c>
    </row>
    <row r="220" spans="1:11" x14ac:dyDescent="0.25">
      <c r="A220" s="8">
        <v>45284</v>
      </c>
      <c r="B220" s="3" t="s">
        <v>32</v>
      </c>
      <c r="C220" s="3" t="s">
        <v>20</v>
      </c>
      <c r="D220" s="3">
        <v>79780</v>
      </c>
      <c r="E220" s="3">
        <v>79780</v>
      </c>
      <c r="F220" s="3">
        <v>83280</v>
      </c>
      <c r="G220" s="3">
        <v>8433</v>
      </c>
      <c r="H220" s="3">
        <v>5</v>
      </c>
      <c r="I220" s="3">
        <v>9687</v>
      </c>
      <c r="J220" s="18">
        <f t="shared" si="6"/>
        <v>9.8754891497687662</v>
      </c>
      <c r="K220" s="18">
        <f t="shared" si="7"/>
        <v>12.142140887440462</v>
      </c>
    </row>
    <row r="221" spans="1:11" x14ac:dyDescent="0.25">
      <c r="A221" s="8">
        <v>45284</v>
      </c>
      <c r="B221" s="3" t="s">
        <v>32</v>
      </c>
      <c r="C221" s="3" t="s">
        <v>20</v>
      </c>
      <c r="D221" s="3">
        <v>79660</v>
      </c>
      <c r="E221" s="3">
        <v>79660</v>
      </c>
      <c r="F221" s="3">
        <v>81160</v>
      </c>
      <c r="G221" s="3">
        <v>5282</v>
      </c>
      <c r="H221" s="3">
        <v>6</v>
      </c>
      <c r="I221" s="3">
        <v>124</v>
      </c>
      <c r="J221" s="18">
        <f t="shared" si="6"/>
        <v>15.365391897008708</v>
      </c>
      <c r="K221" s="18">
        <f t="shared" si="7"/>
        <v>0.15566156163695707</v>
      </c>
    </row>
    <row r="222" spans="1:11" x14ac:dyDescent="0.25">
      <c r="A222" s="8">
        <v>45284</v>
      </c>
      <c r="B222" s="3" t="s">
        <v>30</v>
      </c>
      <c r="C222" s="3" t="s">
        <v>20</v>
      </c>
      <c r="D222" s="3">
        <v>79000</v>
      </c>
      <c r="E222" s="3">
        <v>67150</v>
      </c>
      <c r="F222" s="3">
        <v>67150</v>
      </c>
      <c r="G222" s="3">
        <v>7839</v>
      </c>
      <c r="H222" s="3">
        <v>2</v>
      </c>
      <c r="I222" s="3">
        <v>11385</v>
      </c>
      <c r="J222" s="18">
        <f t="shared" si="6"/>
        <v>8.5661436407705072</v>
      </c>
      <c r="K222" s="18">
        <f t="shared" si="7"/>
        <v>14.411392405063292</v>
      </c>
    </row>
    <row r="223" spans="1:11" x14ac:dyDescent="0.25">
      <c r="A223" s="8">
        <v>45285</v>
      </c>
      <c r="B223" s="3" t="s">
        <v>22</v>
      </c>
      <c r="C223" s="3" t="s">
        <v>20</v>
      </c>
      <c r="D223" s="3">
        <v>78973.2</v>
      </c>
      <c r="E223" s="3">
        <v>78973.2</v>
      </c>
      <c r="F223" s="3">
        <v>88450</v>
      </c>
      <c r="G223" s="3">
        <v>5983</v>
      </c>
      <c r="H223" s="3">
        <v>9</v>
      </c>
      <c r="I223" s="3">
        <v>6183</v>
      </c>
      <c r="J223" s="18">
        <f t="shared" si="6"/>
        <v>14.783553401303694</v>
      </c>
      <c r="K223" s="18">
        <f t="shared" si="7"/>
        <v>7.8292382732369976</v>
      </c>
    </row>
    <row r="224" spans="1:11" x14ac:dyDescent="0.25">
      <c r="A224" s="8">
        <v>45285</v>
      </c>
      <c r="B224" s="3" t="s">
        <v>30</v>
      </c>
      <c r="C224" s="3" t="s">
        <v>20</v>
      </c>
      <c r="D224" s="3">
        <v>78000</v>
      </c>
      <c r="E224" s="3">
        <v>78000</v>
      </c>
      <c r="F224" s="3">
        <v>86500</v>
      </c>
      <c r="G224" s="3">
        <v>5906</v>
      </c>
      <c r="H224" s="3">
        <v>2</v>
      </c>
      <c r="I224" s="3">
        <v>18531</v>
      </c>
      <c r="J224" s="18">
        <f t="shared" si="6"/>
        <v>14.646122587199459</v>
      </c>
      <c r="K224" s="18">
        <f t="shared" si="7"/>
        <v>23.757692307692306</v>
      </c>
    </row>
    <row r="225" spans="1:11" x14ac:dyDescent="0.25">
      <c r="A225" s="8">
        <v>45285</v>
      </c>
      <c r="B225" s="3" t="s">
        <v>32</v>
      </c>
      <c r="C225" s="3" t="s">
        <v>20</v>
      </c>
      <c r="D225" s="3">
        <v>77500</v>
      </c>
      <c r="E225" s="3">
        <v>77500</v>
      </c>
      <c r="F225" s="3">
        <v>89750</v>
      </c>
      <c r="G225" s="3">
        <v>7201</v>
      </c>
      <c r="H225" s="3">
        <v>7</v>
      </c>
      <c r="I225" s="3">
        <v>5569</v>
      </c>
      <c r="J225" s="18">
        <f t="shared" si="6"/>
        <v>12.463546729620886</v>
      </c>
      <c r="K225" s="18">
        <f t="shared" si="7"/>
        <v>7.185806451612903</v>
      </c>
    </row>
    <row r="226" spans="1:11" x14ac:dyDescent="0.25">
      <c r="A226" s="8">
        <v>45285</v>
      </c>
      <c r="B226" s="3" t="s">
        <v>30</v>
      </c>
      <c r="C226" s="3" t="s">
        <v>20</v>
      </c>
      <c r="D226" s="3">
        <v>77000</v>
      </c>
      <c r="E226" s="3">
        <v>69300</v>
      </c>
      <c r="F226" s="3">
        <v>73300</v>
      </c>
      <c r="G226" s="3">
        <v>8171</v>
      </c>
      <c r="H226" s="3">
        <v>2</v>
      </c>
      <c r="I226" s="3">
        <v>5326</v>
      </c>
      <c r="J226" s="18">
        <f t="shared" si="6"/>
        <v>8.9707502141720727</v>
      </c>
      <c r="K226" s="18">
        <f t="shared" si="7"/>
        <v>6.9168831168831169</v>
      </c>
    </row>
    <row r="227" spans="1:11" x14ac:dyDescent="0.25">
      <c r="A227" s="8">
        <v>45285</v>
      </c>
      <c r="B227" s="3" t="s">
        <v>21</v>
      </c>
      <c r="C227" s="3" t="s">
        <v>20</v>
      </c>
      <c r="D227" s="3">
        <v>76950.84</v>
      </c>
      <c r="E227" s="3">
        <v>40825.670000000006</v>
      </c>
      <c r="F227" s="3">
        <v>46422.5</v>
      </c>
      <c r="G227" s="3">
        <v>6279</v>
      </c>
      <c r="H227" s="3">
        <v>7</v>
      </c>
      <c r="I227" s="3">
        <v>4456</v>
      </c>
      <c r="J227" s="18">
        <f t="shared" si="6"/>
        <v>7.3932951106864149</v>
      </c>
      <c r="K227" s="18">
        <f t="shared" si="7"/>
        <v>5.790710016940686</v>
      </c>
    </row>
    <row r="228" spans="1:11" x14ac:dyDescent="0.25">
      <c r="A228" s="8">
        <v>45285</v>
      </c>
      <c r="B228" s="3" t="s">
        <v>22</v>
      </c>
      <c r="C228" s="3" t="s">
        <v>20</v>
      </c>
      <c r="D228" s="3">
        <v>76797.8</v>
      </c>
      <c r="E228" s="3">
        <v>75797.8</v>
      </c>
      <c r="F228" s="3">
        <v>81000</v>
      </c>
      <c r="G228" s="3">
        <v>4760</v>
      </c>
      <c r="H228" s="3">
        <v>9</v>
      </c>
      <c r="I228" s="3">
        <v>10138</v>
      </c>
      <c r="J228" s="18">
        <f t="shared" si="6"/>
        <v>17.016806722689076</v>
      </c>
      <c r="K228" s="18">
        <f t="shared" si="7"/>
        <v>13.200898984085482</v>
      </c>
    </row>
    <row r="229" spans="1:11" x14ac:dyDescent="0.25">
      <c r="A229" s="8">
        <v>45285</v>
      </c>
      <c r="B229" s="3" t="s">
        <v>22</v>
      </c>
      <c r="C229" s="3" t="s">
        <v>20</v>
      </c>
      <c r="D229" s="3">
        <v>76716.850000000006</v>
      </c>
      <c r="E229" s="3">
        <v>75290.070000000007</v>
      </c>
      <c r="F229" s="3">
        <v>84782</v>
      </c>
      <c r="G229" s="3">
        <v>8101</v>
      </c>
      <c r="H229" s="3">
        <v>13</v>
      </c>
      <c r="I229" s="3">
        <v>1627</v>
      </c>
      <c r="J229" s="18">
        <f t="shared" si="6"/>
        <v>10.465621528206395</v>
      </c>
      <c r="K229" s="18">
        <f t="shared" si="7"/>
        <v>2.1207857204773135</v>
      </c>
    </row>
    <row r="230" spans="1:11" x14ac:dyDescent="0.25">
      <c r="A230" s="8">
        <v>45286</v>
      </c>
      <c r="B230" s="3" t="s">
        <v>22</v>
      </c>
      <c r="C230" s="3" t="s">
        <v>20</v>
      </c>
      <c r="D230" s="3">
        <v>76562.490000000005</v>
      </c>
      <c r="E230" s="3">
        <v>76562.490000000005</v>
      </c>
      <c r="F230" s="3">
        <v>85750</v>
      </c>
      <c r="G230" s="3">
        <v>7459</v>
      </c>
      <c r="H230" s="3">
        <v>16</v>
      </c>
      <c r="I230" s="3">
        <v>18785</v>
      </c>
      <c r="J230" s="18">
        <f t="shared" si="6"/>
        <v>11.496179112481565</v>
      </c>
      <c r="K230" s="18">
        <f t="shared" si="7"/>
        <v>24.535513408720117</v>
      </c>
    </row>
    <row r="231" spans="1:11" x14ac:dyDescent="0.25">
      <c r="A231" s="8">
        <v>45286</v>
      </c>
      <c r="B231" s="3" t="s">
        <v>22</v>
      </c>
      <c r="C231" s="3" t="s">
        <v>20</v>
      </c>
      <c r="D231" s="3">
        <v>76255</v>
      </c>
      <c r="E231" s="3">
        <v>76255</v>
      </c>
      <c r="F231" s="3">
        <v>83760</v>
      </c>
      <c r="G231" s="3">
        <v>5479</v>
      </c>
      <c r="H231" s="3">
        <v>9</v>
      </c>
      <c r="I231" s="3">
        <v>5121</v>
      </c>
      <c r="J231" s="18">
        <f t="shared" si="6"/>
        <v>15.287461215550282</v>
      </c>
      <c r="K231" s="18">
        <f t="shared" si="7"/>
        <v>6.7156252049045957</v>
      </c>
    </row>
    <row r="232" spans="1:11" x14ac:dyDescent="0.25">
      <c r="A232" s="8">
        <v>45286</v>
      </c>
      <c r="B232" s="3" t="s">
        <v>32</v>
      </c>
      <c r="C232" s="3" t="s">
        <v>20</v>
      </c>
      <c r="D232" s="3">
        <v>76180</v>
      </c>
      <c r="E232" s="3">
        <v>76180</v>
      </c>
      <c r="F232" s="3">
        <v>77180</v>
      </c>
      <c r="G232" s="3">
        <v>6402</v>
      </c>
      <c r="H232" s="3">
        <v>5</v>
      </c>
      <c r="I232" s="3">
        <v>2947</v>
      </c>
      <c r="J232" s="18">
        <f t="shared" si="6"/>
        <v>12.055607622617933</v>
      </c>
      <c r="K232" s="18">
        <f t="shared" si="7"/>
        <v>3.8684694145445002</v>
      </c>
    </row>
    <row r="233" spans="1:11" x14ac:dyDescent="0.25">
      <c r="A233" s="8">
        <v>45286</v>
      </c>
      <c r="B233" s="3" t="s">
        <v>21</v>
      </c>
      <c r="C233" s="3" t="s">
        <v>20</v>
      </c>
      <c r="D233" s="3">
        <v>76088.399999999994</v>
      </c>
      <c r="E233" s="3">
        <v>73990.19</v>
      </c>
      <c r="F233" s="3">
        <v>85650</v>
      </c>
      <c r="G233" s="3">
        <v>3840</v>
      </c>
      <c r="H233" s="3">
        <v>4</v>
      </c>
      <c r="I233" s="3">
        <v>19655</v>
      </c>
      <c r="J233" s="18">
        <f t="shared" si="6"/>
        <v>22.3046875</v>
      </c>
      <c r="K233" s="18">
        <f t="shared" si="7"/>
        <v>25.831795648219703</v>
      </c>
    </row>
    <row r="234" spans="1:11" x14ac:dyDescent="0.25">
      <c r="A234" s="8">
        <v>45286</v>
      </c>
      <c r="B234" s="3" t="s">
        <v>32</v>
      </c>
      <c r="C234" s="3" t="s">
        <v>20</v>
      </c>
      <c r="D234" s="3">
        <v>75760</v>
      </c>
      <c r="E234" s="3">
        <v>75760</v>
      </c>
      <c r="F234" s="3">
        <v>80260</v>
      </c>
      <c r="G234" s="3">
        <v>5468</v>
      </c>
      <c r="H234" s="3">
        <v>6</v>
      </c>
      <c r="I234" s="3">
        <v>1062</v>
      </c>
      <c r="J234" s="18">
        <f t="shared" si="6"/>
        <v>14.678127286027799</v>
      </c>
      <c r="K234" s="18">
        <f t="shared" si="7"/>
        <v>1.4017951425554382</v>
      </c>
    </row>
    <row r="235" spans="1:11" x14ac:dyDescent="0.25">
      <c r="A235" s="8">
        <v>45286</v>
      </c>
      <c r="B235" s="3" t="s">
        <v>32</v>
      </c>
      <c r="C235" s="3" t="s">
        <v>20</v>
      </c>
      <c r="D235" s="3">
        <v>75440</v>
      </c>
      <c r="E235" s="3">
        <v>75440</v>
      </c>
      <c r="F235" s="3">
        <v>78940</v>
      </c>
      <c r="G235" s="3">
        <v>8295</v>
      </c>
      <c r="H235" s="3">
        <v>5</v>
      </c>
      <c r="I235" s="3">
        <v>8659</v>
      </c>
      <c r="J235" s="18">
        <f t="shared" si="6"/>
        <v>9.5165762507534666</v>
      </c>
      <c r="K235" s="18">
        <f t="shared" si="7"/>
        <v>11.477995758218452</v>
      </c>
    </row>
    <row r="236" spans="1:11" x14ac:dyDescent="0.25">
      <c r="A236" s="8">
        <v>45286</v>
      </c>
      <c r="B236" s="3" t="s">
        <v>32</v>
      </c>
      <c r="C236" s="3" t="s">
        <v>20</v>
      </c>
      <c r="D236" s="3">
        <v>75340</v>
      </c>
      <c r="E236" s="3">
        <v>75340</v>
      </c>
      <c r="F236" s="3">
        <v>77840</v>
      </c>
      <c r="G236" s="3">
        <v>3935</v>
      </c>
      <c r="H236" s="3">
        <v>5</v>
      </c>
      <c r="I236" s="3">
        <v>5801</v>
      </c>
      <c r="J236" s="18">
        <f t="shared" si="6"/>
        <v>19.781448538754766</v>
      </c>
      <c r="K236" s="18">
        <f t="shared" si="7"/>
        <v>7.6997610830899923</v>
      </c>
    </row>
    <row r="237" spans="1:11" x14ac:dyDescent="0.25">
      <c r="A237" s="8">
        <v>45286</v>
      </c>
      <c r="B237" s="3" t="s">
        <v>22</v>
      </c>
      <c r="C237" s="3" t="s">
        <v>20</v>
      </c>
      <c r="D237" s="3">
        <v>75264.960000000006</v>
      </c>
      <c r="E237" s="3">
        <v>61159.619999999995</v>
      </c>
      <c r="F237" s="3">
        <v>68752</v>
      </c>
      <c r="G237" s="3">
        <v>5541</v>
      </c>
      <c r="H237" s="3">
        <v>11</v>
      </c>
      <c r="I237" s="3">
        <v>13576</v>
      </c>
      <c r="J237" s="18">
        <f t="shared" si="6"/>
        <v>12.407868615773326</v>
      </c>
      <c r="K237" s="18">
        <f t="shared" si="7"/>
        <v>18.037610064497475</v>
      </c>
    </row>
    <row r="238" spans="1:11" x14ac:dyDescent="0.25">
      <c r="A238" s="8">
        <v>45287</v>
      </c>
      <c r="B238" s="3" t="s">
        <v>22</v>
      </c>
      <c r="C238" s="3" t="s">
        <v>20</v>
      </c>
      <c r="D238" s="3">
        <v>75107.14</v>
      </c>
      <c r="E238" s="3">
        <v>75107.14</v>
      </c>
      <c r="F238" s="3">
        <v>84120</v>
      </c>
      <c r="G238" s="3">
        <v>6072</v>
      </c>
      <c r="H238" s="3">
        <v>11</v>
      </c>
      <c r="I238" s="3">
        <v>1934</v>
      </c>
      <c r="J238" s="18">
        <f t="shared" si="6"/>
        <v>13.853754940711463</v>
      </c>
      <c r="K238" s="18">
        <f t="shared" si="7"/>
        <v>2.5749882101754906</v>
      </c>
    </row>
    <row r="239" spans="1:11" x14ac:dyDescent="0.25">
      <c r="A239" s="8">
        <v>45287</v>
      </c>
      <c r="B239" s="3" t="s">
        <v>22</v>
      </c>
      <c r="C239" s="3" t="s">
        <v>20</v>
      </c>
      <c r="D239" s="3">
        <v>74751.42</v>
      </c>
      <c r="E239" s="3">
        <v>74751.42</v>
      </c>
      <c r="F239" s="3">
        <v>84800</v>
      </c>
      <c r="G239" s="3">
        <v>3718</v>
      </c>
      <c r="H239" s="3">
        <v>9</v>
      </c>
      <c r="I239" s="3">
        <v>19786</v>
      </c>
      <c r="J239" s="18">
        <f t="shared" si="6"/>
        <v>22.807961269499732</v>
      </c>
      <c r="K239" s="18">
        <f t="shared" si="7"/>
        <v>26.469062393731118</v>
      </c>
    </row>
    <row r="240" spans="1:11" x14ac:dyDescent="0.25">
      <c r="A240" s="8">
        <v>45287</v>
      </c>
      <c r="B240" s="3" t="s">
        <v>21</v>
      </c>
      <c r="C240" s="3" t="s">
        <v>20</v>
      </c>
      <c r="D240" s="3">
        <v>74703.38</v>
      </c>
      <c r="E240" s="3">
        <v>60381.36</v>
      </c>
      <c r="F240" s="3">
        <v>71250</v>
      </c>
      <c r="G240" s="3">
        <v>6446</v>
      </c>
      <c r="H240" s="3">
        <v>4</v>
      </c>
      <c r="I240" s="3">
        <v>17099</v>
      </c>
      <c r="J240" s="18">
        <f t="shared" si="6"/>
        <v>11.05336642879305</v>
      </c>
      <c r="K240" s="18">
        <f t="shared" si="7"/>
        <v>22.889191894663934</v>
      </c>
    </row>
    <row r="241" spans="1:11" x14ac:dyDescent="0.25">
      <c r="A241" s="8">
        <v>45287</v>
      </c>
      <c r="B241" s="3" t="s">
        <v>32</v>
      </c>
      <c r="C241" s="3" t="s">
        <v>20</v>
      </c>
      <c r="D241" s="3">
        <v>73940</v>
      </c>
      <c r="E241" s="3">
        <v>73940</v>
      </c>
      <c r="F241" s="3">
        <v>73940</v>
      </c>
      <c r="G241" s="3">
        <v>6590</v>
      </c>
      <c r="H241" s="3">
        <v>6</v>
      </c>
      <c r="I241" s="3">
        <v>7023</v>
      </c>
      <c r="J241" s="18">
        <f t="shared" si="6"/>
        <v>11.220030349013657</v>
      </c>
      <c r="K241" s="18">
        <f t="shared" si="7"/>
        <v>9.498241817690019</v>
      </c>
    </row>
    <row r="242" spans="1:11" x14ac:dyDescent="0.25">
      <c r="A242" s="8">
        <v>45287</v>
      </c>
      <c r="B242" s="3" t="s">
        <v>21</v>
      </c>
      <c r="C242" s="3" t="s">
        <v>20</v>
      </c>
      <c r="D242" s="3">
        <v>73928.56</v>
      </c>
      <c r="E242" s="3">
        <v>39241.06</v>
      </c>
      <c r="F242" s="3">
        <v>43950</v>
      </c>
      <c r="G242" s="3">
        <v>6354</v>
      </c>
      <c r="H242" s="3">
        <v>5</v>
      </c>
      <c r="I242" s="3">
        <v>13340</v>
      </c>
      <c r="J242" s="18">
        <f t="shared" si="6"/>
        <v>6.9169027384324835</v>
      </c>
      <c r="K242" s="18">
        <f t="shared" si="7"/>
        <v>18.04444723392421</v>
      </c>
    </row>
    <row r="243" spans="1:11" x14ac:dyDescent="0.25">
      <c r="A243" s="8">
        <v>45287</v>
      </c>
      <c r="B243" s="3" t="s">
        <v>19</v>
      </c>
      <c r="C243" s="3" t="s">
        <v>20</v>
      </c>
      <c r="D243" s="3">
        <v>73916</v>
      </c>
      <c r="E243" s="3">
        <v>45918</v>
      </c>
      <c r="F243" s="3">
        <v>45918</v>
      </c>
      <c r="G243" s="3">
        <v>5433</v>
      </c>
      <c r="H243" s="3">
        <v>3</v>
      </c>
      <c r="I243" s="3">
        <v>19960</v>
      </c>
      <c r="J243" s="18">
        <f t="shared" si="6"/>
        <v>8.4516841524019881</v>
      </c>
      <c r="K243" s="18">
        <f t="shared" si="7"/>
        <v>27.00362573732345</v>
      </c>
    </row>
    <row r="244" spans="1:11" x14ac:dyDescent="0.25">
      <c r="A244" s="8">
        <v>45287</v>
      </c>
      <c r="B244" s="3" t="s">
        <v>22</v>
      </c>
      <c r="C244" s="3" t="s">
        <v>20</v>
      </c>
      <c r="D244" s="3">
        <v>73688.78</v>
      </c>
      <c r="E244" s="3">
        <v>73688.78</v>
      </c>
      <c r="F244" s="3">
        <v>80270</v>
      </c>
      <c r="G244" s="3">
        <v>4003</v>
      </c>
      <c r="H244" s="3">
        <v>9</v>
      </c>
      <c r="I244" s="3">
        <v>3351</v>
      </c>
      <c r="J244" s="18">
        <f t="shared" si="6"/>
        <v>20.052460654509119</v>
      </c>
      <c r="K244" s="18">
        <f t="shared" si="7"/>
        <v>4.5475037040917226</v>
      </c>
    </row>
    <row r="245" spans="1:11" x14ac:dyDescent="0.25">
      <c r="A245" s="8">
        <v>45287</v>
      </c>
      <c r="B245" s="3" t="s">
        <v>22</v>
      </c>
      <c r="C245" s="3" t="s">
        <v>20</v>
      </c>
      <c r="D245" s="3">
        <v>73674.290000000008</v>
      </c>
      <c r="E245" s="3">
        <v>73674.290000000008</v>
      </c>
      <c r="F245" s="3">
        <v>80060</v>
      </c>
      <c r="G245" s="3">
        <v>8134</v>
      </c>
      <c r="H245" s="3">
        <v>7</v>
      </c>
      <c r="I245" s="3">
        <v>8768</v>
      </c>
      <c r="J245" s="18">
        <f t="shared" si="6"/>
        <v>9.8426358495205317</v>
      </c>
      <c r="K245" s="18">
        <f t="shared" si="7"/>
        <v>11.901030875221192</v>
      </c>
    </row>
    <row r="246" spans="1:11" x14ac:dyDescent="0.25">
      <c r="A246" s="8">
        <v>45287</v>
      </c>
      <c r="B246" s="3" t="s">
        <v>30</v>
      </c>
      <c r="C246" s="3" t="s">
        <v>20</v>
      </c>
      <c r="D246" s="3">
        <v>73000</v>
      </c>
      <c r="E246" s="3">
        <v>73000</v>
      </c>
      <c r="F246" s="3">
        <v>81000</v>
      </c>
      <c r="G246" s="3">
        <v>6111</v>
      </c>
      <c r="H246" s="3">
        <v>2</v>
      </c>
      <c r="I246" s="3">
        <v>7960</v>
      </c>
      <c r="J246" s="18">
        <f t="shared" si="6"/>
        <v>13.25478645066274</v>
      </c>
      <c r="K246" s="18">
        <f t="shared" si="7"/>
        <v>10.904109589041095</v>
      </c>
    </row>
    <row r="247" spans="1:11" x14ac:dyDescent="0.25">
      <c r="A247" s="8">
        <v>45288</v>
      </c>
      <c r="B247" s="3" t="s">
        <v>19</v>
      </c>
      <c r="C247" s="3" t="s">
        <v>20</v>
      </c>
      <c r="D247" s="3">
        <v>72835</v>
      </c>
      <c r="E247" s="3">
        <v>41665</v>
      </c>
      <c r="F247" s="3">
        <v>41665</v>
      </c>
      <c r="G247" s="3">
        <v>5584</v>
      </c>
      <c r="H247" s="3">
        <v>3</v>
      </c>
      <c r="I247" s="3">
        <v>10728</v>
      </c>
      <c r="J247" s="18">
        <f t="shared" si="6"/>
        <v>7.4614971346704868</v>
      </c>
      <c r="K247" s="18">
        <f t="shared" si="7"/>
        <v>14.729182398572116</v>
      </c>
    </row>
    <row r="248" spans="1:11" x14ac:dyDescent="0.25">
      <c r="A248" s="8">
        <v>45288</v>
      </c>
      <c r="B248" s="3" t="s">
        <v>19</v>
      </c>
      <c r="C248" s="3" t="s">
        <v>20</v>
      </c>
      <c r="D248" s="3">
        <v>72365</v>
      </c>
      <c r="E248" s="3">
        <v>23597</v>
      </c>
      <c r="F248" s="3">
        <v>23597</v>
      </c>
      <c r="G248" s="3">
        <v>7238</v>
      </c>
      <c r="H248" s="3">
        <v>5</v>
      </c>
      <c r="I248" s="3">
        <v>12756</v>
      </c>
      <c r="J248" s="18">
        <f t="shared" si="6"/>
        <v>3.2601547388781431</v>
      </c>
      <c r="K248" s="18">
        <f t="shared" si="7"/>
        <v>17.627306018102672</v>
      </c>
    </row>
    <row r="249" spans="1:11" x14ac:dyDescent="0.25">
      <c r="A249" s="8">
        <v>45288</v>
      </c>
      <c r="B249" s="3" t="s">
        <v>21</v>
      </c>
      <c r="C249" s="3" t="s">
        <v>20</v>
      </c>
      <c r="D249" s="3">
        <v>70714.28</v>
      </c>
      <c r="E249" s="3">
        <v>58303.57</v>
      </c>
      <c r="F249" s="3">
        <v>65300</v>
      </c>
      <c r="G249" s="3">
        <v>7241</v>
      </c>
      <c r="H249" s="3">
        <v>4</v>
      </c>
      <c r="I249" s="3">
        <v>12212</v>
      </c>
      <c r="J249" s="18">
        <f t="shared" si="6"/>
        <v>9.018091423836486</v>
      </c>
      <c r="K249" s="18">
        <f t="shared" si="7"/>
        <v>17.269496345009806</v>
      </c>
    </row>
    <row r="250" spans="1:11" x14ac:dyDescent="0.25">
      <c r="A250" s="8">
        <v>45288</v>
      </c>
      <c r="B250" s="3" t="s">
        <v>22</v>
      </c>
      <c r="C250" s="3" t="s">
        <v>20</v>
      </c>
      <c r="D250" s="3">
        <v>70517.850000000006</v>
      </c>
      <c r="E250" s="3">
        <v>55357.140000000007</v>
      </c>
      <c r="F250" s="3">
        <v>62000</v>
      </c>
      <c r="G250" s="3">
        <v>6236</v>
      </c>
      <c r="H250" s="3">
        <v>9</v>
      </c>
      <c r="I250" s="3">
        <v>15727</v>
      </c>
      <c r="J250" s="18">
        <f t="shared" si="6"/>
        <v>9.9422706863373964</v>
      </c>
      <c r="K250" s="18">
        <f t="shared" si="7"/>
        <v>22.302154702674571</v>
      </c>
    </row>
    <row r="251" spans="1:11" x14ac:dyDescent="0.25">
      <c r="A251" s="8">
        <v>45288</v>
      </c>
      <c r="B251" s="3" t="s">
        <v>32</v>
      </c>
      <c r="C251" s="3" t="s">
        <v>20</v>
      </c>
      <c r="D251" s="3">
        <v>70000</v>
      </c>
      <c r="E251" s="3">
        <v>70000</v>
      </c>
      <c r="F251" s="3">
        <v>71500</v>
      </c>
      <c r="G251" s="3">
        <v>7981</v>
      </c>
      <c r="H251" s="3">
        <v>5</v>
      </c>
      <c r="I251" s="3">
        <v>19796</v>
      </c>
      <c r="J251" s="18">
        <f t="shared" si="6"/>
        <v>8.9587770956020556</v>
      </c>
      <c r="K251" s="18">
        <f t="shared" si="7"/>
        <v>28.28</v>
      </c>
    </row>
    <row r="252" spans="1:11" x14ac:dyDescent="0.25">
      <c r="A252" s="8">
        <v>45288</v>
      </c>
      <c r="B252" s="3" t="s">
        <v>30</v>
      </c>
      <c r="C252" s="3" t="s">
        <v>20</v>
      </c>
      <c r="D252" s="3">
        <v>70000</v>
      </c>
      <c r="E252" s="3">
        <v>59500</v>
      </c>
      <c r="F252" s="3">
        <v>67500</v>
      </c>
      <c r="G252" s="3">
        <v>6288</v>
      </c>
      <c r="H252" s="3">
        <v>1</v>
      </c>
      <c r="I252" s="3">
        <v>4818</v>
      </c>
      <c r="J252" s="18">
        <f t="shared" si="6"/>
        <v>10.73473282442748</v>
      </c>
      <c r="K252" s="18">
        <f t="shared" si="7"/>
        <v>6.8828571428571435</v>
      </c>
    </row>
    <row r="253" spans="1:11" x14ac:dyDescent="0.25">
      <c r="A253" s="8">
        <v>45288</v>
      </c>
      <c r="B253" s="3" t="s">
        <v>32</v>
      </c>
      <c r="C253" s="3" t="s">
        <v>20</v>
      </c>
      <c r="D253" s="3">
        <v>69500</v>
      </c>
      <c r="E253" s="3">
        <v>69500</v>
      </c>
      <c r="F253" s="3">
        <v>70500</v>
      </c>
      <c r="G253" s="3">
        <v>5198</v>
      </c>
      <c r="H253" s="3">
        <v>10</v>
      </c>
      <c r="I253" s="3">
        <v>12735</v>
      </c>
      <c r="J253" s="18">
        <f t="shared" si="6"/>
        <v>13.562908811081185</v>
      </c>
      <c r="K253" s="18">
        <f t="shared" si="7"/>
        <v>18.323741007194243</v>
      </c>
    </row>
    <row r="254" spans="1:11" x14ac:dyDescent="0.25">
      <c r="A254" s="8">
        <v>45288</v>
      </c>
      <c r="B254" s="3" t="s">
        <v>32</v>
      </c>
      <c r="C254" s="3" t="s">
        <v>20</v>
      </c>
      <c r="D254" s="3">
        <v>69380</v>
      </c>
      <c r="E254" s="3">
        <v>69380</v>
      </c>
      <c r="F254" s="3">
        <v>73380</v>
      </c>
      <c r="G254" s="3">
        <v>5536</v>
      </c>
      <c r="H254" s="3">
        <v>8</v>
      </c>
      <c r="I254" s="3">
        <v>6324</v>
      </c>
      <c r="J254" s="18">
        <f t="shared" si="6"/>
        <v>13.255057803468208</v>
      </c>
      <c r="K254" s="18">
        <f t="shared" si="7"/>
        <v>9.1150187373882954</v>
      </c>
    </row>
    <row r="255" spans="1:11" x14ac:dyDescent="0.25">
      <c r="A255" s="8">
        <v>45288</v>
      </c>
      <c r="B255" s="3" t="s">
        <v>32</v>
      </c>
      <c r="C255" s="3" t="s">
        <v>20</v>
      </c>
      <c r="D255" s="3">
        <v>69360</v>
      </c>
      <c r="E255" s="3">
        <v>69360</v>
      </c>
      <c r="F255" s="3">
        <v>71360</v>
      </c>
      <c r="G255" s="3">
        <v>7947</v>
      </c>
      <c r="H255" s="3">
        <v>7</v>
      </c>
      <c r="I255" s="3">
        <v>3828</v>
      </c>
      <c r="J255" s="18">
        <f t="shared" si="6"/>
        <v>8.9794891153894554</v>
      </c>
      <c r="K255" s="18">
        <f t="shared" si="7"/>
        <v>5.5190311418685116</v>
      </c>
    </row>
    <row r="256" spans="1:11" x14ac:dyDescent="0.25">
      <c r="A256" s="8">
        <v>45289</v>
      </c>
      <c r="B256" s="3" t="s">
        <v>19</v>
      </c>
      <c r="C256" s="3" t="s">
        <v>20</v>
      </c>
      <c r="D256" s="3">
        <v>69113</v>
      </c>
      <c r="E256" s="3">
        <v>69113</v>
      </c>
      <c r="F256" s="3">
        <v>72113</v>
      </c>
      <c r="G256" s="3">
        <v>6583</v>
      </c>
      <c r="H256" s="3">
        <v>3</v>
      </c>
      <c r="I256" s="3">
        <v>10600</v>
      </c>
      <c r="J256" s="18">
        <f t="shared" si="6"/>
        <v>10.954428072307458</v>
      </c>
      <c r="K256" s="18">
        <f t="shared" si="7"/>
        <v>15.337201394817185</v>
      </c>
    </row>
    <row r="257" spans="1:11" x14ac:dyDescent="0.25">
      <c r="A257" s="8">
        <v>45289</v>
      </c>
      <c r="B257" s="3" t="s">
        <v>19</v>
      </c>
      <c r="C257" s="3" t="s">
        <v>20</v>
      </c>
      <c r="D257" s="3">
        <v>69074</v>
      </c>
      <c r="E257" s="3">
        <v>69074</v>
      </c>
      <c r="F257" s="3">
        <v>72074</v>
      </c>
      <c r="G257" s="3">
        <v>3960</v>
      </c>
      <c r="H257" s="3">
        <v>6</v>
      </c>
      <c r="I257" s="3">
        <v>7923</v>
      </c>
      <c r="J257" s="18">
        <f t="shared" si="6"/>
        <v>18.200505050505051</v>
      </c>
      <c r="K257" s="18">
        <f t="shared" si="7"/>
        <v>11.47030720676376</v>
      </c>
    </row>
    <row r="258" spans="1:11" x14ac:dyDescent="0.25">
      <c r="A258" s="8">
        <v>45289</v>
      </c>
      <c r="B258" s="3" t="s">
        <v>30</v>
      </c>
      <c r="C258" s="3" t="s">
        <v>20</v>
      </c>
      <c r="D258" s="3">
        <v>69000</v>
      </c>
      <c r="E258" s="3">
        <v>69000</v>
      </c>
      <c r="F258" s="3">
        <v>76500</v>
      </c>
      <c r="G258" s="3">
        <v>3288</v>
      </c>
      <c r="H258" s="3">
        <v>1</v>
      </c>
      <c r="I258" s="3">
        <v>10798</v>
      </c>
      <c r="J258" s="18">
        <f t="shared" si="6"/>
        <v>23.266423357664234</v>
      </c>
      <c r="K258" s="18">
        <f t="shared" si="7"/>
        <v>15.649275362318841</v>
      </c>
    </row>
    <row r="259" spans="1:11" x14ac:dyDescent="0.25">
      <c r="A259" s="8">
        <v>45289</v>
      </c>
      <c r="B259" s="3" t="s">
        <v>19</v>
      </c>
      <c r="C259" s="3" t="s">
        <v>20</v>
      </c>
      <c r="D259" s="3">
        <v>68945.069999999992</v>
      </c>
      <c r="E259" s="3">
        <v>62660.740000000005</v>
      </c>
      <c r="F259" s="3">
        <v>65736</v>
      </c>
      <c r="G259" s="3">
        <v>3406</v>
      </c>
      <c r="H259" s="3">
        <v>2</v>
      </c>
      <c r="I259" s="3">
        <v>7277</v>
      </c>
      <c r="J259" s="18">
        <f t="shared" ref="J259:J322" si="8">IFERROR(F259/G259,"NA")</f>
        <v>19.300058719906048</v>
      </c>
      <c r="K259" s="18">
        <f t="shared" ref="K259:K322" si="9">(I259/D259)*100</f>
        <v>10.554779333750769</v>
      </c>
    </row>
    <row r="260" spans="1:11" x14ac:dyDescent="0.25">
      <c r="A260" s="8">
        <v>45289</v>
      </c>
      <c r="B260" s="3" t="s">
        <v>32</v>
      </c>
      <c r="C260" s="3" t="s">
        <v>20</v>
      </c>
      <c r="D260" s="3">
        <v>68080</v>
      </c>
      <c r="E260" s="3">
        <v>68080</v>
      </c>
      <c r="F260" s="3">
        <v>70580</v>
      </c>
      <c r="G260" s="3">
        <v>7287</v>
      </c>
      <c r="H260" s="3">
        <v>9</v>
      </c>
      <c r="I260" s="3">
        <v>19808</v>
      </c>
      <c r="J260" s="18">
        <f t="shared" si="8"/>
        <v>9.6857417318512411</v>
      </c>
      <c r="K260" s="18">
        <f t="shared" si="9"/>
        <v>29.095182138660398</v>
      </c>
    </row>
    <row r="261" spans="1:11" x14ac:dyDescent="0.25">
      <c r="A261" s="8">
        <v>45289</v>
      </c>
      <c r="B261" s="3" t="s">
        <v>22</v>
      </c>
      <c r="C261" s="3" t="s">
        <v>20</v>
      </c>
      <c r="D261" s="3">
        <v>68029.320000000007</v>
      </c>
      <c r="E261" s="3">
        <v>68029.320000000007</v>
      </c>
      <c r="F261" s="3">
        <v>73760</v>
      </c>
      <c r="G261" s="3">
        <v>4468</v>
      </c>
      <c r="H261" s="3">
        <v>11</v>
      </c>
      <c r="I261" s="3">
        <v>9962</v>
      </c>
      <c r="J261" s="18">
        <f t="shared" si="8"/>
        <v>16.508504923903313</v>
      </c>
      <c r="K261" s="18">
        <f t="shared" si="9"/>
        <v>14.643685987159651</v>
      </c>
    </row>
    <row r="262" spans="1:11" x14ac:dyDescent="0.25">
      <c r="A262" s="8">
        <v>45289</v>
      </c>
      <c r="B262" s="3" t="s">
        <v>22</v>
      </c>
      <c r="C262" s="3" t="s">
        <v>20</v>
      </c>
      <c r="D262" s="3">
        <v>67491.08</v>
      </c>
      <c r="E262" s="3">
        <v>67491.08</v>
      </c>
      <c r="F262" s="3">
        <v>75590</v>
      </c>
      <c r="G262" s="3">
        <v>5292</v>
      </c>
      <c r="H262" s="3">
        <v>15</v>
      </c>
      <c r="I262" s="3">
        <v>18633</v>
      </c>
      <c r="J262" s="18">
        <f t="shared" si="8"/>
        <v>14.283824640967499</v>
      </c>
      <c r="K262" s="18">
        <f t="shared" si="9"/>
        <v>27.608092802782235</v>
      </c>
    </row>
    <row r="263" spans="1:11" x14ac:dyDescent="0.25">
      <c r="A263" s="8">
        <v>45289</v>
      </c>
      <c r="B263" s="3" t="s">
        <v>32</v>
      </c>
      <c r="C263" s="3" t="s">
        <v>20</v>
      </c>
      <c r="D263" s="3">
        <v>67380</v>
      </c>
      <c r="E263" s="3">
        <v>67380</v>
      </c>
      <c r="F263" s="3">
        <v>70380</v>
      </c>
      <c r="G263" s="3">
        <v>3349</v>
      </c>
      <c r="H263" s="3">
        <v>6</v>
      </c>
      <c r="I263" s="3">
        <v>4849</v>
      </c>
      <c r="J263" s="18">
        <f t="shared" si="8"/>
        <v>21.015228426395939</v>
      </c>
      <c r="K263" s="18">
        <f t="shared" si="9"/>
        <v>7.1964974769961412</v>
      </c>
    </row>
    <row r="264" spans="1:11" x14ac:dyDescent="0.25">
      <c r="A264" s="8">
        <v>45290</v>
      </c>
      <c r="B264" s="3" t="s">
        <v>22</v>
      </c>
      <c r="C264" s="3" t="s">
        <v>20</v>
      </c>
      <c r="D264" s="3">
        <v>67227.850000000006</v>
      </c>
      <c r="E264" s="3">
        <v>67227.850000000006</v>
      </c>
      <c r="F264" s="3">
        <v>76960</v>
      </c>
      <c r="G264" s="3">
        <v>8263</v>
      </c>
      <c r="H264" s="3">
        <v>11</v>
      </c>
      <c r="I264" s="3">
        <v>751</v>
      </c>
      <c r="J264" s="18">
        <f t="shared" si="8"/>
        <v>9.3138085441123071</v>
      </c>
      <c r="K264" s="18">
        <f t="shared" si="9"/>
        <v>1.1170965604284533</v>
      </c>
    </row>
    <row r="265" spans="1:11" x14ac:dyDescent="0.25">
      <c r="A265" s="8">
        <v>45290</v>
      </c>
      <c r="B265" s="3" t="s">
        <v>32</v>
      </c>
      <c r="C265" s="3" t="s">
        <v>20</v>
      </c>
      <c r="D265" s="3">
        <v>67020</v>
      </c>
      <c r="E265" s="3">
        <v>67020</v>
      </c>
      <c r="F265" s="3">
        <v>74280</v>
      </c>
      <c r="G265" s="3">
        <v>3451</v>
      </c>
      <c r="H265" s="3">
        <v>5</v>
      </c>
      <c r="I265" s="3">
        <v>16998</v>
      </c>
      <c r="J265" s="18">
        <f t="shared" si="8"/>
        <v>21.524195885250652</v>
      </c>
      <c r="K265" s="18">
        <f t="shared" si="9"/>
        <v>25.362578334825425</v>
      </c>
    </row>
    <row r="266" spans="1:11" x14ac:dyDescent="0.25">
      <c r="A266" s="8">
        <v>45290</v>
      </c>
      <c r="B266" s="3" t="s">
        <v>30</v>
      </c>
      <c r="C266" s="3" t="s">
        <v>20</v>
      </c>
      <c r="D266" s="3">
        <v>67000</v>
      </c>
      <c r="E266" s="3">
        <v>60300</v>
      </c>
      <c r="F266" s="3">
        <v>68300</v>
      </c>
      <c r="G266" s="3">
        <v>8296</v>
      </c>
      <c r="H266" s="3">
        <v>2</v>
      </c>
      <c r="I266" s="3">
        <v>8003</v>
      </c>
      <c r="J266" s="18">
        <f t="shared" si="8"/>
        <v>8.2328833172613312</v>
      </c>
      <c r="K266" s="18">
        <f t="shared" si="9"/>
        <v>11.944776119402984</v>
      </c>
    </row>
    <row r="267" spans="1:11" x14ac:dyDescent="0.25">
      <c r="A267" s="8">
        <v>45290</v>
      </c>
      <c r="B267" s="3" t="s">
        <v>32</v>
      </c>
      <c r="C267" s="3" t="s">
        <v>20</v>
      </c>
      <c r="D267" s="3">
        <v>66220</v>
      </c>
      <c r="E267" s="3">
        <v>66220</v>
      </c>
      <c r="F267" s="3">
        <v>68720</v>
      </c>
      <c r="G267" s="3">
        <v>7560</v>
      </c>
      <c r="H267" s="3">
        <v>8</v>
      </c>
      <c r="I267" s="3">
        <v>6799</v>
      </c>
      <c r="J267" s="18">
        <f t="shared" si="8"/>
        <v>9.0899470899470902</v>
      </c>
      <c r="K267" s="18">
        <f t="shared" si="9"/>
        <v>10.267290848686198</v>
      </c>
    </row>
    <row r="268" spans="1:11" x14ac:dyDescent="0.25">
      <c r="A268" s="8">
        <v>45290</v>
      </c>
      <c r="B268" s="3" t="s">
        <v>32</v>
      </c>
      <c r="C268" s="3" t="s">
        <v>20</v>
      </c>
      <c r="D268" s="3">
        <v>65640</v>
      </c>
      <c r="E268" s="3">
        <v>65640</v>
      </c>
      <c r="F268" s="3">
        <v>67640</v>
      </c>
      <c r="G268" s="3">
        <v>5129</v>
      </c>
      <c r="H268" s="3">
        <v>5</v>
      </c>
      <c r="I268" s="3">
        <v>17089</v>
      </c>
      <c r="J268" s="18">
        <f t="shared" si="8"/>
        <v>13.187755897835835</v>
      </c>
      <c r="K268" s="18">
        <f t="shared" si="9"/>
        <v>26.034430225472271</v>
      </c>
    </row>
    <row r="269" spans="1:11" x14ac:dyDescent="0.25">
      <c r="A269" s="8">
        <v>45290</v>
      </c>
      <c r="B269" s="3" t="s">
        <v>22</v>
      </c>
      <c r="C269" s="3" t="s">
        <v>20</v>
      </c>
      <c r="D269" s="3">
        <v>65305.83</v>
      </c>
      <c r="E269" s="3">
        <v>65305.83</v>
      </c>
      <c r="F269" s="3">
        <v>67980</v>
      </c>
      <c r="G269" s="3">
        <v>7400</v>
      </c>
      <c r="H269" s="3">
        <v>8</v>
      </c>
      <c r="I269" s="3">
        <v>756</v>
      </c>
      <c r="J269" s="18">
        <f t="shared" si="8"/>
        <v>9.186486486486487</v>
      </c>
      <c r="K269" s="18">
        <f t="shared" si="9"/>
        <v>1.1576301840126677</v>
      </c>
    </row>
    <row r="270" spans="1:11" x14ac:dyDescent="0.25">
      <c r="A270" s="8">
        <v>45290</v>
      </c>
      <c r="B270" s="3" t="s">
        <v>22</v>
      </c>
      <c r="C270" s="3" t="s">
        <v>20</v>
      </c>
      <c r="D270" s="3">
        <v>65238.92</v>
      </c>
      <c r="E270" s="3">
        <v>65238.92</v>
      </c>
      <c r="F270" s="3">
        <v>74170</v>
      </c>
      <c r="G270" s="3">
        <v>3501</v>
      </c>
      <c r="H270" s="3">
        <v>12</v>
      </c>
      <c r="I270" s="3">
        <v>6370</v>
      </c>
      <c r="J270" s="18">
        <f t="shared" si="8"/>
        <v>21.185375606969437</v>
      </c>
      <c r="K270" s="18">
        <f t="shared" si="9"/>
        <v>9.7641101354835431</v>
      </c>
    </row>
    <row r="271" spans="1:11" x14ac:dyDescent="0.25">
      <c r="A271" s="8">
        <v>45290</v>
      </c>
      <c r="B271" s="3" t="s">
        <v>32</v>
      </c>
      <c r="C271" s="3" t="s">
        <v>20</v>
      </c>
      <c r="D271" s="3">
        <v>65180</v>
      </c>
      <c r="E271" s="3">
        <v>65180</v>
      </c>
      <c r="F271" s="3">
        <v>67180</v>
      </c>
      <c r="G271" s="3">
        <v>5406</v>
      </c>
      <c r="H271" s="3">
        <v>6</v>
      </c>
      <c r="I271" s="3">
        <v>817</v>
      </c>
      <c r="J271" s="18">
        <f t="shared" si="8"/>
        <v>12.42693303736589</v>
      </c>
      <c r="K271" s="18">
        <f t="shared" si="9"/>
        <v>1.2534519791347039</v>
      </c>
    </row>
    <row r="272" spans="1:11" x14ac:dyDescent="0.25">
      <c r="A272" s="8">
        <v>45290</v>
      </c>
      <c r="B272" s="3" t="s">
        <v>21</v>
      </c>
      <c r="C272" s="3" t="s">
        <v>20</v>
      </c>
      <c r="D272" s="3">
        <v>64910.71</v>
      </c>
      <c r="E272" s="3">
        <v>43571.43</v>
      </c>
      <c r="F272" s="3">
        <v>48800</v>
      </c>
      <c r="G272" s="3">
        <v>5404</v>
      </c>
      <c r="H272" s="3">
        <v>6</v>
      </c>
      <c r="I272" s="3">
        <v>11308</v>
      </c>
      <c r="J272" s="18">
        <f t="shared" si="8"/>
        <v>9.0303478904515178</v>
      </c>
      <c r="K272" s="18">
        <f t="shared" si="9"/>
        <v>17.42085397001512</v>
      </c>
    </row>
    <row r="273" spans="1:11" x14ac:dyDescent="0.25">
      <c r="A273" s="8">
        <v>45291</v>
      </c>
      <c r="B273" s="3" t="s">
        <v>32</v>
      </c>
      <c r="C273" s="3" t="s">
        <v>20</v>
      </c>
      <c r="D273" s="3">
        <v>64600</v>
      </c>
      <c r="E273" s="3">
        <v>64600</v>
      </c>
      <c r="F273" s="3">
        <v>69198</v>
      </c>
      <c r="G273" s="3">
        <v>5691</v>
      </c>
      <c r="H273" s="3">
        <v>7</v>
      </c>
      <c r="I273" s="3">
        <v>11465</v>
      </c>
      <c r="J273" s="18">
        <f t="shared" si="8"/>
        <v>12.159198734844491</v>
      </c>
      <c r="K273" s="18">
        <f t="shared" si="9"/>
        <v>17.747678018575851</v>
      </c>
    </row>
    <row r="274" spans="1:11" x14ac:dyDescent="0.25">
      <c r="A274" s="8">
        <v>45291</v>
      </c>
      <c r="B274" s="3" t="s">
        <v>22</v>
      </c>
      <c r="C274" s="3" t="s">
        <v>20</v>
      </c>
      <c r="D274" s="3">
        <v>64363.619999999995</v>
      </c>
      <c r="E274" s="3">
        <v>64363.619999999995</v>
      </c>
      <c r="F274" s="3">
        <v>68630</v>
      </c>
      <c r="G274" s="3">
        <v>8347</v>
      </c>
      <c r="H274" s="3">
        <v>11</v>
      </c>
      <c r="I274" s="3">
        <v>16202</v>
      </c>
      <c r="J274" s="18">
        <f t="shared" si="8"/>
        <v>8.2221157302024679</v>
      </c>
      <c r="K274" s="18">
        <f t="shared" si="9"/>
        <v>25.172605269871397</v>
      </c>
    </row>
    <row r="275" spans="1:11" x14ac:dyDescent="0.25">
      <c r="A275" s="8">
        <v>45291</v>
      </c>
      <c r="B275" s="3" t="s">
        <v>32</v>
      </c>
      <c r="C275" s="3" t="s">
        <v>20</v>
      </c>
      <c r="D275" s="3">
        <v>64360</v>
      </c>
      <c r="E275" s="3">
        <v>64360</v>
      </c>
      <c r="F275" s="3">
        <v>65860</v>
      </c>
      <c r="G275" s="3">
        <v>7642</v>
      </c>
      <c r="H275" s="3">
        <v>7</v>
      </c>
      <c r="I275" s="3">
        <v>2044</v>
      </c>
      <c r="J275" s="18">
        <f t="shared" si="8"/>
        <v>8.6181627846113589</v>
      </c>
      <c r="K275" s="18">
        <f t="shared" si="9"/>
        <v>3.1758856432566809</v>
      </c>
    </row>
    <row r="276" spans="1:11" x14ac:dyDescent="0.25">
      <c r="A276" s="8">
        <v>45291</v>
      </c>
      <c r="B276" s="3" t="s">
        <v>32</v>
      </c>
      <c r="C276" s="3" t="s">
        <v>20</v>
      </c>
      <c r="D276" s="3">
        <v>64300</v>
      </c>
      <c r="E276" s="3">
        <v>64300</v>
      </c>
      <c r="F276" s="3">
        <v>67800</v>
      </c>
      <c r="G276" s="3">
        <v>5837</v>
      </c>
      <c r="H276" s="3">
        <v>5</v>
      </c>
      <c r="I276" s="3">
        <v>19087</v>
      </c>
      <c r="J276" s="18">
        <f t="shared" si="8"/>
        <v>11.615555936268631</v>
      </c>
      <c r="K276" s="18">
        <f t="shared" si="9"/>
        <v>29.684292379471227</v>
      </c>
    </row>
    <row r="277" spans="1:11" x14ac:dyDescent="0.25">
      <c r="A277" s="8">
        <v>45291</v>
      </c>
      <c r="B277" s="3" t="s">
        <v>19</v>
      </c>
      <c r="C277" s="3" t="s">
        <v>20</v>
      </c>
      <c r="D277" s="3">
        <v>64108</v>
      </c>
      <c r="E277" s="3">
        <v>21292.05</v>
      </c>
      <c r="F277" s="3">
        <v>21292.05</v>
      </c>
      <c r="G277" s="3">
        <v>5295</v>
      </c>
      <c r="H277" s="3">
        <v>5</v>
      </c>
      <c r="I277" s="3">
        <v>17897</v>
      </c>
      <c r="J277" s="18">
        <f t="shared" si="8"/>
        <v>4.0211614730878189</v>
      </c>
      <c r="K277" s="18">
        <f t="shared" si="9"/>
        <v>27.916952642415922</v>
      </c>
    </row>
    <row r="278" spans="1:11" x14ac:dyDescent="0.25">
      <c r="A278" s="8">
        <v>45291</v>
      </c>
      <c r="B278" s="3" t="s">
        <v>30</v>
      </c>
      <c r="C278" s="3" t="s">
        <v>20</v>
      </c>
      <c r="D278" s="3">
        <v>64000</v>
      </c>
      <c r="E278" s="3">
        <v>57600</v>
      </c>
      <c r="F278" s="3">
        <v>57600</v>
      </c>
      <c r="G278" s="3">
        <v>6984</v>
      </c>
      <c r="H278" s="3">
        <v>1</v>
      </c>
      <c r="I278" s="3">
        <v>16309</v>
      </c>
      <c r="J278" s="18">
        <f t="shared" si="8"/>
        <v>8.2474226804123703</v>
      </c>
      <c r="K278" s="18">
        <f t="shared" si="9"/>
        <v>25.482812500000001</v>
      </c>
    </row>
    <row r="279" spans="1:11" x14ac:dyDescent="0.25">
      <c r="A279" s="8">
        <v>45291</v>
      </c>
      <c r="B279" s="3" t="s">
        <v>32</v>
      </c>
      <c r="C279" s="3" t="s">
        <v>20</v>
      </c>
      <c r="D279" s="3">
        <v>63720</v>
      </c>
      <c r="E279" s="3">
        <v>63720</v>
      </c>
      <c r="F279" s="3">
        <v>64720</v>
      </c>
      <c r="G279" s="3">
        <v>7412</v>
      </c>
      <c r="H279" s="3">
        <v>7</v>
      </c>
      <c r="I279" s="3">
        <v>3635</v>
      </c>
      <c r="J279" s="18">
        <f t="shared" si="8"/>
        <v>8.7317862924986507</v>
      </c>
      <c r="K279" s="18">
        <f t="shared" si="9"/>
        <v>5.704645323289391</v>
      </c>
    </row>
    <row r="280" spans="1:11" x14ac:dyDescent="0.25">
      <c r="A280" s="8">
        <v>45292</v>
      </c>
      <c r="B280" s="3" t="s">
        <v>19</v>
      </c>
      <c r="C280" s="3" t="s">
        <v>20</v>
      </c>
      <c r="D280" s="3">
        <v>63559</v>
      </c>
      <c r="E280" s="3">
        <v>63559</v>
      </c>
      <c r="F280" s="3">
        <v>63559</v>
      </c>
      <c r="G280" s="3">
        <v>7797</v>
      </c>
      <c r="H280" s="3">
        <v>6</v>
      </c>
      <c r="I280" s="3">
        <v>911</v>
      </c>
      <c r="J280" s="18">
        <f t="shared" si="8"/>
        <v>8.1517250224445306</v>
      </c>
      <c r="K280" s="18">
        <f t="shared" si="9"/>
        <v>1.4333139287905725</v>
      </c>
    </row>
    <row r="281" spans="1:11" x14ac:dyDescent="0.25">
      <c r="A281" s="8">
        <v>45292</v>
      </c>
      <c r="B281" s="3" t="s">
        <v>32</v>
      </c>
      <c r="C281" s="3" t="s">
        <v>20</v>
      </c>
      <c r="D281" s="3">
        <v>63500</v>
      </c>
      <c r="E281" s="3">
        <v>63500</v>
      </c>
      <c r="F281" s="3">
        <v>63500</v>
      </c>
      <c r="G281" s="3">
        <v>3118</v>
      </c>
      <c r="H281" s="3">
        <v>4</v>
      </c>
      <c r="I281" s="3">
        <v>10320</v>
      </c>
      <c r="J281" s="18">
        <f t="shared" si="8"/>
        <v>20.365618986529828</v>
      </c>
      <c r="K281" s="18">
        <f t="shared" si="9"/>
        <v>16.251968503937007</v>
      </c>
    </row>
    <row r="282" spans="1:11" x14ac:dyDescent="0.25">
      <c r="A282" s="8">
        <v>45292</v>
      </c>
      <c r="B282" s="3" t="s">
        <v>32</v>
      </c>
      <c r="C282" s="3" t="s">
        <v>20</v>
      </c>
      <c r="D282" s="3">
        <v>63400</v>
      </c>
      <c r="E282" s="3">
        <v>63400</v>
      </c>
      <c r="F282" s="3">
        <v>64400</v>
      </c>
      <c r="G282" s="3">
        <v>5704</v>
      </c>
      <c r="H282" s="3">
        <v>6</v>
      </c>
      <c r="I282" s="3">
        <v>3143</v>
      </c>
      <c r="J282" s="18">
        <f t="shared" si="8"/>
        <v>11.290322580645162</v>
      </c>
      <c r="K282" s="18">
        <f t="shared" si="9"/>
        <v>4.9574132492113563</v>
      </c>
    </row>
    <row r="283" spans="1:11" x14ac:dyDescent="0.25">
      <c r="A283" s="8">
        <v>45292</v>
      </c>
      <c r="B283" s="3" t="s">
        <v>22</v>
      </c>
      <c r="C283" s="3" t="s">
        <v>20</v>
      </c>
      <c r="D283" s="3">
        <v>62900.73</v>
      </c>
      <c r="E283" s="3">
        <v>62900.73</v>
      </c>
      <c r="F283" s="3">
        <v>72200</v>
      </c>
      <c r="G283" s="3">
        <v>3217</v>
      </c>
      <c r="H283" s="3">
        <v>8</v>
      </c>
      <c r="I283" s="3">
        <v>4290</v>
      </c>
      <c r="J283" s="18">
        <f t="shared" si="8"/>
        <v>22.443270127447931</v>
      </c>
      <c r="K283" s="18">
        <f t="shared" si="9"/>
        <v>6.820270607352251</v>
      </c>
    </row>
    <row r="284" spans="1:11" x14ac:dyDescent="0.25">
      <c r="A284" s="8">
        <v>45292</v>
      </c>
      <c r="B284" s="3" t="s">
        <v>19</v>
      </c>
      <c r="C284" s="3" t="s">
        <v>20</v>
      </c>
      <c r="D284" s="3">
        <v>62799</v>
      </c>
      <c r="E284" s="3">
        <v>61535</v>
      </c>
      <c r="F284" s="3">
        <v>64535</v>
      </c>
      <c r="G284" s="3">
        <v>4078</v>
      </c>
      <c r="H284" s="3">
        <v>4</v>
      </c>
      <c r="I284" s="3">
        <v>7786</v>
      </c>
      <c r="J284" s="18">
        <f t="shared" si="8"/>
        <v>15.825159391858755</v>
      </c>
      <c r="K284" s="18">
        <f t="shared" si="9"/>
        <v>12.398286596920332</v>
      </c>
    </row>
    <row r="285" spans="1:11" x14ac:dyDescent="0.25">
      <c r="A285" s="8">
        <v>45292</v>
      </c>
      <c r="B285" s="3" t="s">
        <v>32</v>
      </c>
      <c r="C285" s="3" t="s">
        <v>20</v>
      </c>
      <c r="D285" s="3">
        <v>62400</v>
      </c>
      <c r="E285" s="3">
        <v>62400</v>
      </c>
      <c r="F285" s="3">
        <v>63900</v>
      </c>
      <c r="G285" s="3">
        <v>4918</v>
      </c>
      <c r="H285" s="3">
        <v>6</v>
      </c>
      <c r="I285" s="3">
        <v>17198</v>
      </c>
      <c r="J285" s="18">
        <f t="shared" si="8"/>
        <v>12.99308662057747</v>
      </c>
      <c r="K285" s="18">
        <f t="shared" si="9"/>
        <v>27.560897435897434</v>
      </c>
    </row>
    <row r="286" spans="1:11" x14ac:dyDescent="0.25">
      <c r="A286" s="8">
        <v>45292</v>
      </c>
      <c r="B286" s="3" t="s">
        <v>21</v>
      </c>
      <c r="C286" s="3" t="s">
        <v>20</v>
      </c>
      <c r="D286" s="3">
        <v>62139.81</v>
      </c>
      <c r="E286" s="3">
        <v>50532.84</v>
      </c>
      <c r="F286" s="3">
        <v>59628.75</v>
      </c>
      <c r="G286" s="3">
        <v>8192</v>
      </c>
      <c r="H286" s="3">
        <v>5</v>
      </c>
      <c r="I286" s="3">
        <v>8371</v>
      </c>
      <c r="J286" s="18">
        <f t="shared" si="8"/>
        <v>7.278900146484375</v>
      </c>
      <c r="K286" s="18">
        <f t="shared" si="9"/>
        <v>13.471235267697148</v>
      </c>
    </row>
    <row r="287" spans="1:11" x14ac:dyDescent="0.25">
      <c r="A287" s="8">
        <v>45292</v>
      </c>
      <c r="B287" s="3" t="s">
        <v>30</v>
      </c>
      <c r="C287" s="3" t="s">
        <v>20</v>
      </c>
      <c r="D287" s="3">
        <v>62000</v>
      </c>
      <c r="E287" s="3">
        <v>62000</v>
      </c>
      <c r="F287" s="3">
        <v>69500</v>
      </c>
      <c r="G287" s="3">
        <v>3206</v>
      </c>
      <c r="H287" s="3">
        <v>1</v>
      </c>
      <c r="I287" s="3">
        <v>16297</v>
      </c>
      <c r="J287" s="18">
        <f t="shared" si="8"/>
        <v>21.678103555832813</v>
      </c>
      <c r="K287" s="18">
        <f t="shared" si="9"/>
        <v>26.285483870967742</v>
      </c>
    </row>
    <row r="288" spans="1:11" x14ac:dyDescent="0.25">
      <c r="A288" s="8">
        <v>45292</v>
      </c>
      <c r="B288" s="3" t="s">
        <v>21</v>
      </c>
      <c r="C288" s="3" t="s">
        <v>20</v>
      </c>
      <c r="D288" s="3">
        <v>61549.99</v>
      </c>
      <c r="E288" s="3">
        <v>44175</v>
      </c>
      <c r="F288" s="3">
        <v>47640</v>
      </c>
      <c r="G288" s="3">
        <v>4638</v>
      </c>
      <c r="H288" s="3">
        <v>5</v>
      </c>
      <c r="I288" s="3">
        <v>16370</v>
      </c>
      <c r="J288" s="18">
        <f t="shared" si="8"/>
        <v>10.271668822768435</v>
      </c>
      <c r="K288" s="18">
        <f t="shared" si="9"/>
        <v>26.596267521733147</v>
      </c>
    </row>
    <row r="289" spans="1:11" x14ac:dyDescent="0.25">
      <c r="A289" s="8">
        <v>45293</v>
      </c>
      <c r="B289" s="3" t="s">
        <v>32</v>
      </c>
      <c r="C289" s="3" t="s">
        <v>20</v>
      </c>
      <c r="D289" s="3">
        <v>61500</v>
      </c>
      <c r="E289" s="3">
        <v>61500</v>
      </c>
      <c r="F289" s="3">
        <v>62000</v>
      </c>
      <c r="G289" s="3">
        <v>3696</v>
      </c>
      <c r="H289" s="3">
        <v>6</v>
      </c>
      <c r="I289" s="3">
        <v>2667</v>
      </c>
      <c r="J289" s="18">
        <f t="shared" si="8"/>
        <v>16.774891774891774</v>
      </c>
      <c r="K289" s="18">
        <f t="shared" si="9"/>
        <v>4.3365853658536579</v>
      </c>
    </row>
    <row r="290" spans="1:11" x14ac:dyDescent="0.25">
      <c r="A290" s="8">
        <v>45293</v>
      </c>
      <c r="B290" s="3" t="s">
        <v>32</v>
      </c>
      <c r="C290" s="3" t="s">
        <v>20</v>
      </c>
      <c r="D290" s="3">
        <v>61420</v>
      </c>
      <c r="E290" s="3">
        <v>61420</v>
      </c>
      <c r="F290" s="3">
        <v>63420</v>
      </c>
      <c r="G290" s="3">
        <v>8693</v>
      </c>
      <c r="H290" s="3">
        <v>5</v>
      </c>
      <c r="I290" s="3">
        <v>19147</v>
      </c>
      <c r="J290" s="18">
        <f t="shared" si="8"/>
        <v>7.2955251351662254</v>
      </c>
      <c r="K290" s="18">
        <f t="shared" si="9"/>
        <v>31.173884728101598</v>
      </c>
    </row>
    <row r="291" spans="1:11" x14ac:dyDescent="0.25">
      <c r="A291" s="8">
        <v>45293</v>
      </c>
      <c r="B291" s="3" t="s">
        <v>22</v>
      </c>
      <c r="C291" s="3" t="s">
        <v>20</v>
      </c>
      <c r="D291" s="3">
        <v>61386.78</v>
      </c>
      <c r="E291" s="3">
        <v>61386.78</v>
      </c>
      <c r="F291" s="3">
        <v>67040</v>
      </c>
      <c r="G291" s="3">
        <v>5064</v>
      </c>
      <c r="H291" s="3">
        <v>8</v>
      </c>
      <c r="I291" s="3">
        <v>7892</v>
      </c>
      <c r="J291" s="18">
        <f t="shared" si="8"/>
        <v>13.238546603475513</v>
      </c>
      <c r="K291" s="18">
        <f t="shared" si="9"/>
        <v>12.856188254213693</v>
      </c>
    </row>
    <row r="292" spans="1:11" x14ac:dyDescent="0.25">
      <c r="A292" s="8">
        <v>45293</v>
      </c>
      <c r="B292" s="3" t="s">
        <v>22</v>
      </c>
      <c r="C292" s="3" t="s">
        <v>20</v>
      </c>
      <c r="D292" s="3">
        <v>61240.01</v>
      </c>
      <c r="E292" s="3">
        <v>57691.01</v>
      </c>
      <c r="F292" s="3">
        <v>60781</v>
      </c>
      <c r="G292" s="3">
        <v>4632</v>
      </c>
      <c r="H292" s="3">
        <v>4</v>
      </c>
      <c r="I292" s="3">
        <v>15561</v>
      </c>
      <c r="J292" s="18">
        <f t="shared" si="8"/>
        <v>13.121977547495682</v>
      </c>
      <c r="K292" s="18">
        <f t="shared" si="9"/>
        <v>25.409858685522746</v>
      </c>
    </row>
    <row r="293" spans="1:11" x14ac:dyDescent="0.25">
      <c r="A293" s="8">
        <v>45293</v>
      </c>
      <c r="B293" s="3" t="s">
        <v>22</v>
      </c>
      <c r="C293" s="3" t="s">
        <v>20</v>
      </c>
      <c r="D293" s="3">
        <v>61232.179999999993</v>
      </c>
      <c r="E293" s="3">
        <v>55964.659999999996</v>
      </c>
      <c r="F293" s="3">
        <v>59810</v>
      </c>
      <c r="G293" s="3">
        <v>3723</v>
      </c>
      <c r="H293" s="3">
        <v>8</v>
      </c>
      <c r="I293" s="3">
        <v>1148</v>
      </c>
      <c r="J293" s="18">
        <f t="shared" si="8"/>
        <v>16.065001343002955</v>
      </c>
      <c r="K293" s="18">
        <f t="shared" si="9"/>
        <v>1.8748311753721654</v>
      </c>
    </row>
    <row r="294" spans="1:11" x14ac:dyDescent="0.25">
      <c r="A294" s="8">
        <v>45293</v>
      </c>
      <c r="B294" s="3" t="s">
        <v>19</v>
      </c>
      <c r="C294" s="3" t="s">
        <v>20</v>
      </c>
      <c r="D294" s="3">
        <v>61215</v>
      </c>
      <c r="E294" s="3">
        <v>37905</v>
      </c>
      <c r="F294" s="3">
        <v>37905</v>
      </c>
      <c r="G294" s="3">
        <v>3141</v>
      </c>
      <c r="H294" s="3">
        <v>2</v>
      </c>
      <c r="I294" s="3">
        <v>15702</v>
      </c>
      <c r="J294" s="18">
        <f t="shared" si="8"/>
        <v>12.067812798471824</v>
      </c>
      <c r="K294" s="18">
        <f t="shared" si="9"/>
        <v>25.650575839255087</v>
      </c>
    </row>
    <row r="295" spans="1:11" x14ac:dyDescent="0.25">
      <c r="A295" s="8">
        <v>45293</v>
      </c>
      <c r="B295" s="3" t="s">
        <v>19</v>
      </c>
      <c r="C295" s="3" t="s">
        <v>20</v>
      </c>
      <c r="D295" s="3">
        <v>61178</v>
      </c>
      <c r="E295" s="3">
        <v>48159</v>
      </c>
      <c r="F295" s="3">
        <v>48159</v>
      </c>
      <c r="G295" s="3">
        <v>8815</v>
      </c>
      <c r="H295" s="3">
        <v>4</v>
      </c>
      <c r="I295" s="3">
        <v>7114</v>
      </c>
      <c r="J295" s="18">
        <f t="shared" si="8"/>
        <v>5.4633011911514462</v>
      </c>
      <c r="K295" s="18">
        <f t="shared" si="9"/>
        <v>11.62836313707542</v>
      </c>
    </row>
    <row r="296" spans="1:11" x14ac:dyDescent="0.25">
      <c r="A296" s="8">
        <v>45293</v>
      </c>
      <c r="B296" s="3" t="s">
        <v>22</v>
      </c>
      <c r="C296" s="3" t="s">
        <v>20</v>
      </c>
      <c r="D296" s="3">
        <v>60843.21</v>
      </c>
      <c r="E296" s="3">
        <v>60843.21</v>
      </c>
      <c r="F296" s="3">
        <v>69230</v>
      </c>
      <c r="G296" s="3">
        <v>7652</v>
      </c>
      <c r="H296" s="3">
        <v>7</v>
      </c>
      <c r="I296" s="3">
        <v>1323</v>
      </c>
      <c r="J296" s="18">
        <f t="shared" si="8"/>
        <v>9.0473078933612125</v>
      </c>
      <c r="K296" s="18">
        <f t="shared" si="9"/>
        <v>2.1744414865685093</v>
      </c>
    </row>
    <row r="297" spans="1:11" x14ac:dyDescent="0.25">
      <c r="A297" s="8">
        <v>45294</v>
      </c>
      <c r="B297" s="3" t="s">
        <v>21</v>
      </c>
      <c r="C297" s="3" t="s">
        <v>20</v>
      </c>
      <c r="D297" s="3">
        <v>60593.159999999996</v>
      </c>
      <c r="E297" s="3">
        <v>42775.41</v>
      </c>
      <c r="F297" s="3">
        <v>51975</v>
      </c>
      <c r="G297" s="3">
        <v>4728</v>
      </c>
      <c r="H297" s="3">
        <v>8</v>
      </c>
      <c r="I297" s="3">
        <v>7880</v>
      </c>
      <c r="J297" s="18">
        <f t="shared" si="8"/>
        <v>10.993020304568528</v>
      </c>
      <c r="K297" s="18">
        <f t="shared" si="9"/>
        <v>13.004768194957981</v>
      </c>
    </row>
    <row r="298" spans="1:11" x14ac:dyDescent="0.25">
      <c r="A298" s="8">
        <v>45294</v>
      </c>
      <c r="B298" s="3" t="s">
        <v>21</v>
      </c>
      <c r="C298" s="3" t="s">
        <v>20</v>
      </c>
      <c r="D298" s="3">
        <v>60169.479999999996</v>
      </c>
      <c r="E298" s="3">
        <v>43135.59</v>
      </c>
      <c r="F298" s="3">
        <v>50900</v>
      </c>
      <c r="G298" s="3">
        <v>8950</v>
      </c>
      <c r="H298" s="3">
        <v>6</v>
      </c>
      <c r="I298" s="3">
        <v>7259</v>
      </c>
      <c r="J298" s="18">
        <f t="shared" si="8"/>
        <v>5.6871508379888267</v>
      </c>
      <c r="K298" s="18">
        <f t="shared" si="9"/>
        <v>12.06425583202647</v>
      </c>
    </row>
    <row r="299" spans="1:11" x14ac:dyDescent="0.25">
      <c r="A299" s="8">
        <v>45294</v>
      </c>
      <c r="B299" s="3" t="s">
        <v>32</v>
      </c>
      <c r="C299" s="3" t="s">
        <v>20</v>
      </c>
      <c r="D299" s="3">
        <v>60160</v>
      </c>
      <c r="E299" s="3">
        <v>60160</v>
      </c>
      <c r="F299" s="3">
        <v>63160</v>
      </c>
      <c r="G299" s="3">
        <v>3094</v>
      </c>
      <c r="H299" s="3">
        <v>6</v>
      </c>
      <c r="I299" s="3">
        <v>10845</v>
      </c>
      <c r="J299" s="18">
        <f t="shared" si="8"/>
        <v>20.413703943115706</v>
      </c>
      <c r="K299" s="18">
        <f t="shared" si="9"/>
        <v>18.026928191489361</v>
      </c>
    </row>
    <row r="300" spans="1:11" x14ac:dyDescent="0.25">
      <c r="A300" s="8">
        <v>45294</v>
      </c>
      <c r="B300" s="3" t="s">
        <v>32</v>
      </c>
      <c r="C300" s="3" t="s">
        <v>20</v>
      </c>
      <c r="D300" s="3">
        <v>60160</v>
      </c>
      <c r="E300" s="3">
        <v>26180</v>
      </c>
      <c r="F300" s="3">
        <v>26180</v>
      </c>
      <c r="G300" s="3">
        <v>8284</v>
      </c>
      <c r="H300" s="3">
        <v>3</v>
      </c>
      <c r="I300" s="3">
        <v>19449</v>
      </c>
      <c r="J300" s="18">
        <f t="shared" si="8"/>
        <v>3.1603090294543699</v>
      </c>
      <c r="K300" s="18">
        <f t="shared" si="9"/>
        <v>32.328789893617021</v>
      </c>
    </row>
    <row r="301" spans="1:11" x14ac:dyDescent="0.25">
      <c r="A301" s="8">
        <v>45294</v>
      </c>
      <c r="B301" s="3" t="s">
        <v>22</v>
      </c>
      <c r="C301" s="3" t="s">
        <v>20</v>
      </c>
      <c r="D301" s="3">
        <v>59815.01</v>
      </c>
      <c r="E301" s="3">
        <v>59815.01</v>
      </c>
      <c r="F301" s="3">
        <v>61840</v>
      </c>
      <c r="G301" s="3">
        <v>4361</v>
      </c>
      <c r="H301" s="3">
        <v>8</v>
      </c>
      <c r="I301" s="3">
        <v>19742</v>
      </c>
      <c r="J301" s="18">
        <f t="shared" si="8"/>
        <v>14.180233891309333</v>
      </c>
      <c r="K301" s="18">
        <f t="shared" si="9"/>
        <v>33.005093537558551</v>
      </c>
    </row>
    <row r="302" spans="1:11" x14ac:dyDescent="0.25">
      <c r="A302" s="8">
        <v>45294</v>
      </c>
      <c r="B302" s="3" t="s">
        <v>32</v>
      </c>
      <c r="C302" s="3" t="s">
        <v>20</v>
      </c>
      <c r="D302" s="3">
        <v>59740</v>
      </c>
      <c r="E302" s="3">
        <v>59740</v>
      </c>
      <c r="F302" s="3">
        <v>59740</v>
      </c>
      <c r="G302" s="3">
        <v>7426</v>
      </c>
      <c r="H302" s="3">
        <v>7</v>
      </c>
      <c r="I302" s="3">
        <v>11715</v>
      </c>
      <c r="J302" s="18">
        <f t="shared" si="8"/>
        <v>8.0447077834635063</v>
      </c>
      <c r="K302" s="18">
        <f t="shared" si="9"/>
        <v>19.609976565115499</v>
      </c>
    </row>
    <row r="303" spans="1:11" x14ac:dyDescent="0.25">
      <c r="A303" s="8">
        <v>45294</v>
      </c>
      <c r="B303" s="3" t="s">
        <v>22</v>
      </c>
      <c r="C303" s="3" t="s">
        <v>20</v>
      </c>
      <c r="D303" s="3">
        <v>59577.55</v>
      </c>
      <c r="E303" s="3">
        <v>59577.55</v>
      </c>
      <c r="F303" s="3">
        <v>62210</v>
      </c>
      <c r="G303" s="3">
        <v>6866</v>
      </c>
      <c r="H303" s="3">
        <v>7</v>
      </c>
      <c r="I303" s="3">
        <v>2336</v>
      </c>
      <c r="J303" s="18">
        <f t="shared" si="8"/>
        <v>9.060588406641422</v>
      </c>
      <c r="K303" s="18">
        <f t="shared" si="9"/>
        <v>3.9209400185136847</v>
      </c>
    </row>
    <row r="304" spans="1:11" x14ac:dyDescent="0.25">
      <c r="A304" s="8">
        <v>45294</v>
      </c>
      <c r="B304" s="3" t="s">
        <v>32</v>
      </c>
      <c r="C304" s="3" t="s">
        <v>20</v>
      </c>
      <c r="D304" s="3">
        <v>59280</v>
      </c>
      <c r="E304" s="3">
        <v>59280</v>
      </c>
      <c r="F304" s="3">
        <v>59280</v>
      </c>
      <c r="G304" s="3">
        <v>3048</v>
      </c>
      <c r="H304" s="3">
        <v>5</v>
      </c>
      <c r="I304" s="3">
        <v>7006</v>
      </c>
      <c r="J304" s="18">
        <f t="shared" si="8"/>
        <v>19.448818897637796</v>
      </c>
      <c r="K304" s="18">
        <f t="shared" si="9"/>
        <v>11.818488529014845</v>
      </c>
    </row>
    <row r="305" spans="1:11" x14ac:dyDescent="0.25">
      <c r="A305" s="8">
        <v>45294</v>
      </c>
      <c r="B305" s="3" t="s">
        <v>19</v>
      </c>
      <c r="C305" s="3" t="s">
        <v>20</v>
      </c>
      <c r="D305" s="3">
        <v>58940</v>
      </c>
      <c r="E305" s="3">
        <v>-5318</v>
      </c>
      <c r="F305" s="3">
        <v>-2318</v>
      </c>
      <c r="G305" s="3">
        <v>7839</v>
      </c>
      <c r="H305" s="3">
        <v>4</v>
      </c>
      <c r="I305" s="3">
        <v>9400</v>
      </c>
      <c r="J305" s="18">
        <f t="shared" si="8"/>
        <v>-0.29570098226814645</v>
      </c>
      <c r="K305" s="18">
        <f t="shared" si="9"/>
        <v>15.948422124194096</v>
      </c>
    </row>
    <row r="306" spans="1:11" x14ac:dyDescent="0.25">
      <c r="A306" s="8">
        <v>45295</v>
      </c>
      <c r="B306" s="3" t="s">
        <v>21</v>
      </c>
      <c r="C306" s="3" t="s">
        <v>20</v>
      </c>
      <c r="D306" s="3">
        <v>58839.28</v>
      </c>
      <c r="E306" s="3">
        <v>58035.71</v>
      </c>
      <c r="F306" s="3">
        <v>65000</v>
      </c>
      <c r="G306" s="3">
        <v>4854</v>
      </c>
      <c r="H306" s="3">
        <v>4</v>
      </c>
      <c r="I306" s="3">
        <v>7142</v>
      </c>
      <c r="J306" s="18">
        <f t="shared" si="8"/>
        <v>13.391017717346518</v>
      </c>
      <c r="K306" s="18">
        <f t="shared" si="9"/>
        <v>12.138149888985724</v>
      </c>
    </row>
    <row r="307" spans="1:11" x14ac:dyDescent="0.25">
      <c r="A307" s="8">
        <v>45295</v>
      </c>
      <c r="B307" s="3" t="s">
        <v>22</v>
      </c>
      <c r="C307" s="3" t="s">
        <v>20</v>
      </c>
      <c r="D307" s="3">
        <v>58783.56</v>
      </c>
      <c r="E307" s="3">
        <v>58783.56</v>
      </c>
      <c r="F307" s="3">
        <v>66760</v>
      </c>
      <c r="G307" s="3">
        <v>6173</v>
      </c>
      <c r="H307" s="3">
        <v>9</v>
      </c>
      <c r="I307" s="3">
        <v>3310</v>
      </c>
      <c r="J307" s="18">
        <f t="shared" si="8"/>
        <v>10.81483881419083</v>
      </c>
      <c r="K307" s="18">
        <f t="shared" si="9"/>
        <v>5.6308260336733609</v>
      </c>
    </row>
    <row r="308" spans="1:11" x14ac:dyDescent="0.25">
      <c r="A308" s="8">
        <v>45295</v>
      </c>
      <c r="B308" s="3" t="s">
        <v>32</v>
      </c>
      <c r="C308" s="3" t="s">
        <v>20</v>
      </c>
      <c r="D308" s="3">
        <v>58760</v>
      </c>
      <c r="E308" s="3">
        <v>58760</v>
      </c>
      <c r="F308" s="3">
        <v>62260</v>
      </c>
      <c r="G308" s="3">
        <v>7338</v>
      </c>
      <c r="H308" s="3">
        <v>7</v>
      </c>
      <c r="I308" s="3">
        <v>2381</v>
      </c>
      <c r="J308" s="18">
        <f t="shared" si="8"/>
        <v>8.484600708639956</v>
      </c>
      <c r="K308" s="18">
        <f t="shared" si="9"/>
        <v>4.0520762423417285</v>
      </c>
    </row>
    <row r="309" spans="1:11" x14ac:dyDescent="0.25">
      <c r="A309" s="8">
        <v>45295</v>
      </c>
      <c r="B309" s="3" t="s">
        <v>22</v>
      </c>
      <c r="C309" s="3" t="s">
        <v>20</v>
      </c>
      <c r="D309" s="3">
        <v>58738.94</v>
      </c>
      <c r="E309" s="3">
        <v>58738.94</v>
      </c>
      <c r="F309" s="3">
        <v>66290</v>
      </c>
      <c r="G309" s="3">
        <v>3603</v>
      </c>
      <c r="H309" s="3">
        <v>8</v>
      </c>
      <c r="I309" s="3">
        <v>17660</v>
      </c>
      <c r="J309" s="18">
        <f t="shared" si="8"/>
        <v>18.398556758257008</v>
      </c>
      <c r="K309" s="18">
        <f t="shared" si="9"/>
        <v>30.065234408383944</v>
      </c>
    </row>
    <row r="310" spans="1:11" x14ac:dyDescent="0.25">
      <c r="A310" s="8">
        <v>45295</v>
      </c>
      <c r="B310" s="3" t="s">
        <v>19</v>
      </c>
      <c r="C310" s="3" t="s">
        <v>20</v>
      </c>
      <c r="D310" s="3">
        <v>58650</v>
      </c>
      <c r="E310" s="3">
        <v>52785</v>
      </c>
      <c r="F310" s="3">
        <v>52785</v>
      </c>
      <c r="G310" s="3">
        <v>4906</v>
      </c>
      <c r="H310" s="3">
        <v>5</v>
      </c>
      <c r="I310" s="3">
        <v>3899</v>
      </c>
      <c r="J310" s="18">
        <f t="shared" si="8"/>
        <v>10.759274357929067</v>
      </c>
      <c r="K310" s="18">
        <f t="shared" si="9"/>
        <v>6.6479113384484227</v>
      </c>
    </row>
    <row r="311" spans="1:11" x14ac:dyDescent="0.25">
      <c r="A311" s="8">
        <v>45295</v>
      </c>
      <c r="B311" s="3" t="s">
        <v>19</v>
      </c>
      <c r="C311" s="3" t="s">
        <v>20</v>
      </c>
      <c r="D311" s="3">
        <v>58435.58</v>
      </c>
      <c r="E311" s="3">
        <v>49222.03</v>
      </c>
      <c r="F311" s="3">
        <v>53780</v>
      </c>
      <c r="G311" s="3">
        <v>7348</v>
      </c>
      <c r="H311" s="3">
        <v>5</v>
      </c>
      <c r="I311" s="3">
        <v>12557</v>
      </c>
      <c r="J311" s="18">
        <f t="shared" si="8"/>
        <v>7.3189983669025587</v>
      </c>
      <c r="K311" s="18">
        <f t="shared" si="9"/>
        <v>21.488620460342826</v>
      </c>
    </row>
    <row r="312" spans="1:11" x14ac:dyDescent="0.25">
      <c r="A312" s="8">
        <v>45295</v>
      </c>
      <c r="B312" s="3" t="s">
        <v>19</v>
      </c>
      <c r="C312" s="3" t="s">
        <v>20</v>
      </c>
      <c r="D312" s="3">
        <v>58219.49</v>
      </c>
      <c r="E312" s="3">
        <v>53719.49</v>
      </c>
      <c r="F312" s="3">
        <v>56099</v>
      </c>
      <c r="G312" s="3">
        <v>8289</v>
      </c>
      <c r="H312" s="3">
        <v>2</v>
      </c>
      <c r="I312" s="3">
        <v>1080</v>
      </c>
      <c r="J312" s="18">
        <f t="shared" si="8"/>
        <v>6.767885148992641</v>
      </c>
      <c r="K312" s="18">
        <f t="shared" si="9"/>
        <v>1.85504888483221</v>
      </c>
    </row>
    <row r="313" spans="1:11" x14ac:dyDescent="0.25">
      <c r="A313" s="8">
        <v>45295</v>
      </c>
      <c r="B313" s="3" t="s">
        <v>22</v>
      </c>
      <c r="C313" s="3" t="s">
        <v>20</v>
      </c>
      <c r="D313" s="3">
        <v>58026.78</v>
      </c>
      <c r="E313" s="3">
        <v>50866.78</v>
      </c>
      <c r="F313" s="3">
        <v>53960</v>
      </c>
      <c r="G313" s="3">
        <v>5007</v>
      </c>
      <c r="H313" s="3">
        <v>8</v>
      </c>
      <c r="I313" s="3">
        <v>3825</v>
      </c>
      <c r="J313" s="18">
        <f t="shared" si="8"/>
        <v>10.776912322748153</v>
      </c>
      <c r="K313" s="18">
        <f t="shared" si="9"/>
        <v>6.5917840004218746</v>
      </c>
    </row>
    <row r="314" spans="1:11" x14ac:dyDescent="0.25">
      <c r="A314" s="8">
        <v>45295</v>
      </c>
      <c r="B314" s="3" t="s">
        <v>19</v>
      </c>
      <c r="C314" s="3" t="s">
        <v>20</v>
      </c>
      <c r="D314" s="3">
        <v>57875</v>
      </c>
      <c r="E314" s="3">
        <v>23512.5</v>
      </c>
      <c r="F314" s="3">
        <v>26512.5</v>
      </c>
      <c r="G314" s="3">
        <v>6488</v>
      </c>
      <c r="H314" s="3">
        <v>3</v>
      </c>
      <c r="I314" s="3">
        <v>4969</v>
      </c>
      <c r="J314" s="18">
        <f t="shared" si="8"/>
        <v>4.0863902589395806</v>
      </c>
      <c r="K314" s="18">
        <f t="shared" si="9"/>
        <v>8.5857451403887683</v>
      </c>
    </row>
    <row r="315" spans="1:11" x14ac:dyDescent="0.25">
      <c r="A315" s="8">
        <v>45296</v>
      </c>
      <c r="B315" s="3" t="s">
        <v>22</v>
      </c>
      <c r="C315" s="3" t="s">
        <v>20</v>
      </c>
      <c r="D315" s="3">
        <v>57593.93</v>
      </c>
      <c r="E315" s="3">
        <v>49576.07</v>
      </c>
      <c r="F315" s="3">
        <v>52830</v>
      </c>
      <c r="G315" s="3">
        <v>6048</v>
      </c>
      <c r="H315" s="3">
        <v>8</v>
      </c>
      <c r="I315" s="3">
        <v>11998</v>
      </c>
      <c r="J315" s="18">
        <f t="shared" si="8"/>
        <v>8.7351190476190474</v>
      </c>
      <c r="K315" s="18">
        <f t="shared" si="9"/>
        <v>20.832056433724873</v>
      </c>
    </row>
    <row r="316" spans="1:11" x14ac:dyDescent="0.25">
      <c r="A316" s="8">
        <v>45296</v>
      </c>
      <c r="B316" s="3" t="s">
        <v>32</v>
      </c>
      <c r="C316" s="3" t="s">
        <v>20</v>
      </c>
      <c r="D316" s="3">
        <v>57240</v>
      </c>
      <c r="E316" s="3">
        <v>57240</v>
      </c>
      <c r="F316" s="3">
        <v>59240</v>
      </c>
      <c r="G316" s="3">
        <v>7493</v>
      </c>
      <c r="H316" s="3">
        <v>5</v>
      </c>
      <c r="I316" s="3">
        <v>9900</v>
      </c>
      <c r="J316" s="18">
        <f t="shared" si="8"/>
        <v>7.9060456425997598</v>
      </c>
      <c r="K316" s="18">
        <f t="shared" si="9"/>
        <v>17.29559748427673</v>
      </c>
    </row>
    <row r="317" spans="1:11" x14ac:dyDescent="0.25">
      <c r="A317" s="8">
        <v>45296</v>
      </c>
      <c r="B317" s="3" t="s">
        <v>32</v>
      </c>
      <c r="C317" s="3" t="s">
        <v>20</v>
      </c>
      <c r="D317" s="3">
        <v>57240</v>
      </c>
      <c r="E317" s="3">
        <v>57240</v>
      </c>
      <c r="F317" s="3">
        <v>59240</v>
      </c>
      <c r="G317" s="3">
        <v>6341</v>
      </c>
      <c r="H317" s="3">
        <v>6</v>
      </c>
      <c r="I317" s="3">
        <v>1933</v>
      </c>
      <c r="J317" s="18">
        <f t="shared" si="8"/>
        <v>9.3423750197129785</v>
      </c>
      <c r="K317" s="18">
        <f t="shared" si="9"/>
        <v>3.3770090845562546</v>
      </c>
    </row>
    <row r="318" spans="1:11" x14ac:dyDescent="0.25">
      <c r="A318" s="8">
        <v>45296</v>
      </c>
      <c r="B318" s="3" t="s">
        <v>21</v>
      </c>
      <c r="C318" s="3" t="s">
        <v>20</v>
      </c>
      <c r="D318" s="3">
        <v>57203.380000000005</v>
      </c>
      <c r="E318" s="3">
        <v>49194.900000000009</v>
      </c>
      <c r="F318" s="3">
        <v>58050</v>
      </c>
      <c r="G318" s="3">
        <v>5147</v>
      </c>
      <c r="H318" s="3">
        <v>3</v>
      </c>
      <c r="I318" s="3">
        <v>19117</v>
      </c>
      <c r="J318" s="18">
        <f t="shared" si="8"/>
        <v>11.278414610452691</v>
      </c>
      <c r="K318" s="18">
        <f t="shared" si="9"/>
        <v>33.419353891325997</v>
      </c>
    </row>
    <row r="319" spans="1:11" x14ac:dyDescent="0.25">
      <c r="A319" s="8">
        <v>45296</v>
      </c>
      <c r="B319" s="3" t="s">
        <v>21</v>
      </c>
      <c r="C319" s="3" t="s">
        <v>20</v>
      </c>
      <c r="D319" s="3">
        <v>57023.33</v>
      </c>
      <c r="E319" s="3">
        <v>-24503.46</v>
      </c>
      <c r="F319" s="3">
        <v>-26410</v>
      </c>
      <c r="G319" s="3">
        <v>5691</v>
      </c>
      <c r="H319" s="3">
        <v>3</v>
      </c>
      <c r="I319" s="3">
        <v>13289</v>
      </c>
      <c r="J319" s="18">
        <f t="shared" si="8"/>
        <v>-4.6406606923212088</v>
      </c>
      <c r="K319" s="18">
        <f t="shared" si="9"/>
        <v>23.304496598146756</v>
      </c>
    </row>
    <row r="320" spans="1:11" x14ac:dyDescent="0.25">
      <c r="A320" s="8">
        <v>45296</v>
      </c>
      <c r="B320" s="3" t="s">
        <v>21</v>
      </c>
      <c r="C320" s="3" t="s">
        <v>20</v>
      </c>
      <c r="D320" s="3">
        <v>56964.259999999995</v>
      </c>
      <c r="E320" s="3">
        <v>45736.6</v>
      </c>
      <c r="F320" s="3">
        <v>51225</v>
      </c>
      <c r="G320" s="3">
        <v>5104</v>
      </c>
      <c r="H320" s="3">
        <v>4</v>
      </c>
      <c r="I320" s="3">
        <v>15598</v>
      </c>
      <c r="J320" s="18">
        <f t="shared" si="8"/>
        <v>10.036246081504702</v>
      </c>
      <c r="K320" s="18">
        <f t="shared" si="9"/>
        <v>27.382081326080598</v>
      </c>
    </row>
    <row r="321" spans="1:11" x14ac:dyDescent="0.25">
      <c r="A321" s="8">
        <v>45296</v>
      </c>
      <c r="B321" s="3" t="s">
        <v>21</v>
      </c>
      <c r="C321" s="3" t="s">
        <v>20</v>
      </c>
      <c r="D321" s="3">
        <v>56919.64</v>
      </c>
      <c r="E321" s="3">
        <v>47350.45</v>
      </c>
      <c r="F321" s="3">
        <v>53032.5</v>
      </c>
      <c r="G321" s="3">
        <v>5065</v>
      </c>
      <c r="H321" s="3">
        <v>6</v>
      </c>
      <c r="I321" s="3">
        <v>11941</v>
      </c>
      <c r="J321" s="18">
        <f t="shared" si="8"/>
        <v>10.470384995064165</v>
      </c>
      <c r="K321" s="18">
        <f t="shared" si="9"/>
        <v>20.978699092264112</v>
      </c>
    </row>
    <row r="322" spans="1:11" x14ac:dyDescent="0.25">
      <c r="A322" s="8">
        <v>45296</v>
      </c>
      <c r="B322" s="3" t="s">
        <v>30</v>
      </c>
      <c r="C322" s="3" t="s">
        <v>20</v>
      </c>
      <c r="D322" s="3">
        <v>56600</v>
      </c>
      <c r="E322" s="3">
        <v>56600</v>
      </c>
      <c r="F322" s="3">
        <v>60600</v>
      </c>
      <c r="G322" s="3">
        <v>6957</v>
      </c>
      <c r="H322" s="3">
        <v>2</v>
      </c>
      <c r="I322" s="3">
        <v>6580</v>
      </c>
      <c r="J322" s="18">
        <f t="shared" si="8"/>
        <v>8.710651142733937</v>
      </c>
      <c r="K322" s="18">
        <f t="shared" si="9"/>
        <v>11.625441696113075</v>
      </c>
    </row>
    <row r="323" spans="1:11" x14ac:dyDescent="0.25">
      <c r="A323" s="8">
        <v>45296</v>
      </c>
      <c r="B323" s="3" t="s">
        <v>32</v>
      </c>
      <c r="C323" s="3" t="s">
        <v>20</v>
      </c>
      <c r="D323" s="3">
        <v>56520</v>
      </c>
      <c r="E323" s="3">
        <v>56520</v>
      </c>
      <c r="F323" s="3">
        <v>58020</v>
      </c>
      <c r="G323" s="3">
        <v>7224</v>
      </c>
      <c r="H323" s="3">
        <v>8</v>
      </c>
      <c r="I323" s="3">
        <v>13290</v>
      </c>
      <c r="J323" s="18">
        <f t="shared" ref="J323:J386" si="10">IFERROR(F323/G323,"NA")</f>
        <v>8.0315614617940199</v>
      </c>
      <c r="K323" s="18">
        <f t="shared" ref="K323:K386" si="11">(I323/D323)*100</f>
        <v>23.51380042462845</v>
      </c>
    </row>
    <row r="324" spans="1:11" x14ac:dyDescent="0.25">
      <c r="A324" s="8">
        <v>45297</v>
      </c>
      <c r="B324" s="3" t="s">
        <v>19</v>
      </c>
      <c r="C324" s="3" t="s">
        <v>20</v>
      </c>
      <c r="D324" s="3">
        <v>56489</v>
      </c>
      <c r="E324" s="3">
        <v>51932</v>
      </c>
      <c r="F324" s="3">
        <v>51932</v>
      </c>
      <c r="G324" s="3">
        <v>4259</v>
      </c>
      <c r="H324" s="3">
        <v>3</v>
      </c>
      <c r="I324" s="3">
        <v>15848</v>
      </c>
      <c r="J324" s="18">
        <f t="shared" si="10"/>
        <v>12.193472646161071</v>
      </c>
      <c r="K324" s="18">
        <f t="shared" si="11"/>
        <v>28.055019561330525</v>
      </c>
    </row>
    <row r="325" spans="1:11" x14ac:dyDescent="0.25">
      <c r="A325" s="8">
        <v>45297</v>
      </c>
      <c r="B325" s="3" t="s">
        <v>21</v>
      </c>
      <c r="C325" s="3" t="s">
        <v>20</v>
      </c>
      <c r="D325" s="3">
        <v>56355.92</v>
      </c>
      <c r="E325" s="3">
        <v>53093.22</v>
      </c>
      <c r="F325" s="3">
        <v>62650</v>
      </c>
      <c r="G325" s="3">
        <v>8800</v>
      </c>
      <c r="H325" s="3">
        <v>5</v>
      </c>
      <c r="I325" s="3">
        <v>9236</v>
      </c>
      <c r="J325" s="18">
        <f t="shared" si="10"/>
        <v>7.1193181818181817</v>
      </c>
      <c r="K325" s="18">
        <f t="shared" si="11"/>
        <v>16.388695278153563</v>
      </c>
    </row>
    <row r="326" spans="1:11" x14ac:dyDescent="0.25">
      <c r="A326" s="8">
        <v>45297</v>
      </c>
      <c r="B326" s="3" t="s">
        <v>32</v>
      </c>
      <c r="C326" s="3" t="s">
        <v>20</v>
      </c>
      <c r="D326" s="3">
        <v>56020</v>
      </c>
      <c r="E326" s="3">
        <v>56020</v>
      </c>
      <c r="F326" s="3">
        <v>58020</v>
      </c>
      <c r="G326" s="3">
        <v>3209</v>
      </c>
      <c r="H326" s="3">
        <v>6</v>
      </c>
      <c r="I326" s="3">
        <v>10185</v>
      </c>
      <c r="J326" s="18">
        <f t="shared" si="10"/>
        <v>18.08039887815519</v>
      </c>
      <c r="K326" s="18">
        <f t="shared" si="11"/>
        <v>18.181006783291682</v>
      </c>
    </row>
    <row r="327" spans="1:11" x14ac:dyDescent="0.25">
      <c r="A327" s="8">
        <v>45297</v>
      </c>
      <c r="B327" s="3" t="s">
        <v>32</v>
      </c>
      <c r="C327" s="3" t="s">
        <v>20</v>
      </c>
      <c r="D327" s="3">
        <v>56000</v>
      </c>
      <c r="E327" s="3">
        <v>56000</v>
      </c>
      <c r="F327" s="3">
        <v>57000</v>
      </c>
      <c r="G327" s="3">
        <v>4718</v>
      </c>
      <c r="H327" s="3">
        <v>7</v>
      </c>
      <c r="I327" s="3">
        <v>5119</v>
      </c>
      <c r="J327" s="18">
        <f t="shared" si="10"/>
        <v>12.081390419669351</v>
      </c>
      <c r="K327" s="18">
        <f t="shared" si="11"/>
        <v>9.1410714285714292</v>
      </c>
    </row>
    <row r="328" spans="1:11" x14ac:dyDescent="0.25">
      <c r="A328" s="8">
        <v>45297</v>
      </c>
      <c r="B328" s="3" t="s">
        <v>19</v>
      </c>
      <c r="C328" s="3" t="s">
        <v>20</v>
      </c>
      <c r="D328" s="3">
        <v>55972</v>
      </c>
      <c r="E328" s="3">
        <v>55972</v>
      </c>
      <c r="F328" s="3">
        <v>58972</v>
      </c>
      <c r="G328" s="3">
        <v>7750</v>
      </c>
      <c r="H328" s="3">
        <v>5</v>
      </c>
      <c r="I328" s="3">
        <v>65</v>
      </c>
      <c r="J328" s="18">
        <f t="shared" si="10"/>
        <v>7.6092903225806454</v>
      </c>
      <c r="K328" s="18">
        <f t="shared" si="11"/>
        <v>0.11612949331808761</v>
      </c>
    </row>
    <row r="329" spans="1:11" x14ac:dyDescent="0.25">
      <c r="A329" s="8">
        <v>45297</v>
      </c>
      <c r="B329" s="3" t="s">
        <v>19</v>
      </c>
      <c r="C329" s="3" t="s">
        <v>20</v>
      </c>
      <c r="D329" s="3">
        <v>55849</v>
      </c>
      <c r="E329" s="3">
        <v>52730</v>
      </c>
      <c r="F329" s="3">
        <v>55730</v>
      </c>
      <c r="G329" s="3">
        <v>3537</v>
      </c>
      <c r="H329" s="3">
        <v>4</v>
      </c>
      <c r="I329" s="3">
        <v>3303</v>
      </c>
      <c r="J329" s="18">
        <f t="shared" si="10"/>
        <v>15.756290641786824</v>
      </c>
      <c r="K329" s="18">
        <f t="shared" si="11"/>
        <v>5.914161399487905</v>
      </c>
    </row>
    <row r="330" spans="1:11" x14ac:dyDescent="0.25">
      <c r="A330" s="8">
        <v>45297</v>
      </c>
      <c r="B330" s="3" t="s">
        <v>32</v>
      </c>
      <c r="C330" s="3" t="s">
        <v>20</v>
      </c>
      <c r="D330" s="3">
        <v>55360</v>
      </c>
      <c r="E330" s="3">
        <v>55360</v>
      </c>
      <c r="F330" s="3">
        <v>55860</v>
      </c>
      <c r="G330" s="3">
        <v>8412</v>
      </c>
      <c r="H330" s="3">
        <v>6</v>
      </c>
      <c r="I330" s="3">
        <v>16181</v>
      </c>
      <c r="J330" s="18">
        <f t="shared" si="10"/>
        <v>6.6405135520684739</v>
      </c>
      <c r="K330" s="18">
        <f t="shared" si="11"/>
        <v>29.228684971098268</v>
      </c>
    </row>
    <row r="331" spans="1:11" x14ac:dyDescent="0.25">
      <c r="A331" s="8">
        <v>45297</v>
      </c>
      <c r="B331" s="3" t="s">
        <v>19</v>
      </c>
      <c r="C331" s="3" t="s">
        <v>20</v>
      </c>
      <c r="D331" s="3">
        <v>55350</v>
      </c>
      <c r="E331" s="3">
        <v>49815</v>
      </c>
      <c r="F331" s="3">
        <v>49815</v>
      </c>
      <c r="G331" s="3">
        <v>8002</v>
      </c>
      <c r="H331" s="3">
        <v>3</v>
      </c>
      <c r="I331" s="3">
        <v>13010</v>
      </c>
      <c r="J331" s="18">
        <f t="shared" si="10"/>
        <v>6.2253186703324168</v>
      </c>
      <c r="K331" s="18">
        <f t="shared" si="11"/>
        <v>23.504968383017165</v>
      </c>
    </row>
    <row r="332" spans="1:11" x14ac:dyDescent="0.25">
      <c r="A332" s="8">
        <v>45297</v>
      </c>
      <c r="B332" s="3" t="s">
        <v>30</v>
      </c>
      <c r="C332" s="3" t="s">
        <v>20</v>
      </c>
      <c r="D332" s="3">
        <v>55000</v>
      </c>
      <c r="E332" s="3">
        <v>49500</v>
      </c>
      <c r="F332" s="3">
        <v>53500</v>
      </c>
      <c r="G332" s="3">
        <v>5646</v>
      </c>
      <c r="H332" s="3">
        <v>1</v>
      </c>
      <c r="I332" s="3">
        <v>15577</v>
      </c>
      <c r="J332" s="18">
        <f t="shared" si="10"/>
        <v>9.4757350336521426</v>
      </c>
      <c r="K332" s="18">
        <f t="shared" si="11"/>
        <v>28.32181818181818</v>
      </c>
    </row>
    <row r="333" spans="1:11" x14ac:dyDescent="0.25">
      <c r="A333" s="8">
        <v>45298</v>
      </c>
      <c r="B333" s="3" t="s">
        <v>22</v>
      </c>
      <c r="C333" s="3" t="s">
        <v>20</v>
      </c>
      <c r="D333" s="3">
        <v>54806.31</v>
      </c>
      <c r="E333" s="3">
        <v>54806.31</v>
      </c>
      <c r="F333" s="3">
        <v>62220</v>
      </c>
      <c r="G333" s="3">
        <v>4613</v>
      </c>
      <c r="H333" s="3">
        <v>8</v>
      </c>
      <c r="I333" s="3">
        <v>16934</v>
      </c>
      <c r="J333" s="18">
        <f t="shared" si="10"/>
        <v>13.487968783871667</v>
      </c>
      <c r="K333" s="18">
        <f t="shared" si="11"/>
        <v>30.897902084632229</v>
      </c>
    </row>
    <row r="334" spans="1:11" x14ac:dyDescent="0.25">
      <c r="A334" s="8">
        <v>45298</v>
      </c>
      <c r="B334" s="3" t="s">
        <v>22</v>
      </c>
      <c r="C334" s="3" t="s">
        <v>20</v>
      </c>
      <c r="D334" s="3">
        <v>54774.91</v>
      </c>
      <c r="E334" s="3">
        <v>53728.91</v>
      </c>
      <c r="F334" s="3">
        <v>62144</v>
      </c>
      <c r="G334" s="3">
        <v>8859</v>
      </c>
      <c r="H334" s="3">
        <v>9</v>
      </c>
      <c r="I334" s="3">
        <v>18505</v>
      </c>
      <c r="J334" s="18">
        <f t="shared" si="10"/>
        <v>7.0147872220340899</v>
      </c>
      <c r="K334" s="18">
        <f t="shared" si="11"/>
        <v>33.783715938556533</v>
      </c>
    </row>
    <row r="335" spans="1:11" x14ac:dyDescent="0.25">
      <c r="A335" s="8">
        <v>45298</v>
      </c>
      <c r="B335" s="3" t="s">
        <v>19</v>
      </c>
      <c r="C335" s="3" t="s">
        <v>20</v>
      </c>
      <c r="D335" s="3">
        <v>54450</v>
      </c>
      <c r="E335" s="3">
        <v>54450</v>
      </c>
      <c r="F335" s="3">
        <v>54450</v>
      </c>
      <c r="G335" s="3">
        <v>4491</v>
      </c>
      <c r="H335" s="3">
        <v>4</v>
      </c>
      <c r="I335" s="3">
        <v>3808</v>
      </c>
      <c r="J335" s="18">
        <f t="shared" si="10"/>
        <v>12.124248496993989</v>
      </c>
      <c r="K335" s="18">
        <f t="shared" si="11"/>
        <v>6.9935720844811753</v>
      </c>
    </row>
    <row r="336" spans="1:11" x14ac:dyDescent="0.25">
      <c r="A336" s="8">
        <v>45298</v>
      </c>
      <c r="B336" s="3" t="s">
        <v>32</v>
      </c>
      <c r="C336" s="3" t="s">
        <v>20</v>
      </c>
      <c r="D336" s="3">
        <v>54280</v>
      </c>
      <c r="E336" s="3">
        <v>54280</v>
      </c>
      <c r="F336" s="3">
        <v>54780</v>
      </c>
      <c r="G336" s="3">
        <v>4928</v>
      </c>
      <c r="H336" s="3">
        <v>4</v>
      </c>
      <c r="I336" s="3">
        <v>10665</v>
      </c>
      <c r="J336" s="18">
        <f t="shared" si="10"/>
        <v>11.116071428571429</v>
      </c>
      <c r="K336" s="18">
        <f t="shared" si="11"/>
        <v>19.648120854826821</v>
      </c>
    </row>
    <row r="337" spans="1:11" x14ac:dyDescent="0.25">
      <c r="A337" s="8">
        <v>45298</v>
      </c>
      <c r="B337" s="3" t="s">
        <v>30</v>
      </c>
      <c r="C337" s="3" t="s">
        <v>20</v>
      </c>
      <c r="D337" s="3">
        <v>54000</v>
      </c>
      <c r="E337" s="3">
        <v>54000</v>
      </c>
      <c r="F337" s="3">
        <v>54000</v>
      </c>
      <c r="G337" s="3">
        <v>4248</v>
      </c>
      <c r="H337" s="3">
        <v>1</v>
      </c>
      <c r="I337" s="3">
        <v>11049</v>
      </c>
      <c r="J337" s="18">
        <f t="shared" si="10"/>
        <v>12.711864406779661</v>
      </c>
      <c r="K337" s="18">
        <f t="shared" si="11"/>
        <v>20.461111111111112</v>
      </c>
    </row>
    <row r="338" spans="1:11" x14ac:dyDescent="0.25">
      <c r="A338" s="8">
        <v>45298</v>
      </c>
      <c r="B338" s="3" t="s">
        <v>32</v>
      </c>
      <c r="C338" s="3" t="s">
        <v>20</v>
      </c>
      <c r="D338" s="3">
        <v>53960</v>
      </c>
      <c r="E338" s="3">
        <v>53960</v>
      </c>
      <c r="F338" s="3">
        <v>57058</v>
      </c>
      <c r="G338" s="3">
        <v>6599</v>
      </c>
      <c r="H338" s="3">
        <v>6</v>
      </c>
      <c r="I338" s="3">
        <v>7835</v>
      </c>
      <c r="J338" s="18">
        <f t="shared" si="10"/>
        <v>8.6464615850886499</v>
      </c>
      <c r="K338" s="18">
        <f t="shared" si="11"/>
        <v>14.520014825796887</v>
      </c>
    </row>
    <row r="339" spans="1:11" x14ac:dyDescent="0.25">
      <c r="A339" s="8">
        <v>45298</v>
      </c>
      <c r="B339" s="3" t="s">
        <v>32</v>
      </c>
      <c r="C339" s="3" t="s">
        <v>20</v>
      </c>
      <c r="D339" s="3">
        <v>53820</v>
      </c>
      <c r="E339" s="3">
        <v>53820</v>
      </c>
      <c r="F339" s="3">
        <v>54320</v>
      </c>
      <c r="G339" s="3">
        <v>5496</v>
      </c>
      <c r="H339" s="3">
        <v>6</v>
      </c>
      <c r="I339" s="3">
        <v>15715</v>
      </c>
      <c r="J339" s="18">
        <f t="shared" si="10"/>
        <v>9.8835516739446874</v>
      </c>
      <c r="K339" s="18">
        <f t="shared" si="11"/>
        <v>29.199182460052025</v>
      </c>
    </row>
    <row r="340" spans="1:11" x14ac:dyDescent="0.25">
      <c r="A340" s="8">
        <v>45298</v>
      </c>
      <c r="B340" s="3" t="s">
        <v>21</v>
      </c>
      <c r="C340" s="3" t="s">
        <v>20</v>
      </c>
      <c r="D340" s="3">
        <v>53778.74</v>
      </c>
      <c r="E340" s="3">
        <v>44292.52</v>
      </c>
      <c r="F340" s="3">
        <v>53275</v>
      </c>
      <c r="G340" s="3">
        <v>8330</v>
      </c>
      <c r="H340" s="3">
        <v>4</v>
      </c>
      <c r="I340" s="3">
        <v>10173</v>
      </c>
      <c r="J340" s="18">
        <f t="shared" si="10"/>
        <v>6.3955582232893153</v>
      </c>
      <c r="K340" s="18">
        <f t="shared" si="11"/>
        <v>18.916397074382925</v>
      </c>
    </row>
    <row r="341" spans="1:11" x14ac:dyDescent="0.25">
      <c r="A341" s="8">
        <v>45298</v>
      </c>
      <c r="B341" s="3" t="s">
        <v>32</v>
      </c>
      <c r="C341" s="3" t="s">
        <v>20</v>
      </c>
      <c r="D341" s="3">
        <v>53680</v>
      </c>
      <c r="E341" s="3">
        <v>53680</v>
      </c>
      <c r="F341" s="3">
        <v>57180</v>
      </c>
      <c r="G341" s="3">
        <v>8931</v>
      </c>
      <c r="H341" s="3">
        <v>2</v>
      </c>
      <c r="I341" s="3">
        <v>7053</v>
      </c>
      <c r="J341" s="18">
        <f t="shared" si="10"/>
        <v>6.4024185421565338</v>
      </c>
      <c r="K341" s="18">
        <f t="shared" si="11"/>
        <v>13.138971684053653</v>
      </c>
    </row>
    <row r="342" spans="1:11" x14ac:dyDescent="0.25">
      <c r="A342" s="8">
        <v>45299</v>
      </c>
      <c r="B342" s="3" t="s">
        <v>22</v>
      </c>
      <c r="C342" s="3" t="s">
        <v>20</v>
      </c>
      <c r="D342" s="3">
        <v>53630.35</v>
      </c>
      <c r="E342" s="3">
        <v>51237.49</v>
      </c>
      <c r="F342" s="3">
        <v>54890</v>
      </c>
      <c r="G342" s="3">
        <v>7788</v>
      </c>
      <c r="H342" s="3">
        <v>7</v>
      </c>
      <c r="I342" s="3">
        <v>12483</v>
      </c>
      <c r="J342" s="18">
        <f t="shared" si="10"/>
        <v>7.0480225988700562</v>
      </c>
      <c r="K342" s="18">
        <f t="shared" si="11"/>
        <v>23.275999504012187</v>
      </c>
    </row>
    <row r="343" spans="1:11" x14ac:dyDescent="0.25">
      <c r="A343" s="8">
        <v>45299</v>
      </c>
      <c r="B343" s="3" t="s">
        <v>32</v>
      </c>
      <c r="C343" s="3" t="s">
        <v>20</v>
      </c>
      <c r="D343" s="3">
        <v>53580</v>
      </c>
      <c r="E343" s="3">
        <v>53580</v>
      </c>
      <c r="F343" s="3">
        <v>56080</v>
      </c>
      <c r="G343" s="3">
        <v>3555</v>
      </c>
      <c r="H343" s="3">
        <v>7</v>
      </c>
      <c r="I343" s="3">
        <v>15746</v>
      </c>
      <c r="J343" s="18">
        <f t="shared" si="10"/>
        <v>15.774964838255977</v>
      </c>
      <c r="K343" s="18">
        <f t="shared" si="11"/>
        <v>29.387831280328481</v>
      </c>
    </row>
    <row r="344" spans="1:11" x14ac:dyDescent="0.25">
      <c r="A344" s="8">
        <v>45299</v>
      </c>
      <c r="B344" s="3" t="s">
        <v>22</v>
      </c>
      <c r="C344" s="3" t="s">
        <v>20</v>
      </c>
      <c r="D344" s="3">
        <v>53397.49</v>
      </c>
      <c r="E344" s="3">
        <v>53397.49</v>
      </c>
      <c r="F344" s="3">
        <v>60610</v>
      </c>
      <c r="G344" s="3">
        <v>7368</v>
      </c>
      <c r="H344" s="3">
        <v>9</v>
      </c>
      <c r="I344" s="3">
        <v>11621</v>
      </c>
      <c r="J344" s="18">
        <f t="shared" si="10"/>
        <v>8.2261129207383288</v>
      </c>
      <c r="K344" s="18">
        <f t="shared" si="11"/>
        <v>21.7631952363304</v>
      </c>
    </row>
    <row r="345" spans="1:11" x14ac:dyDescent="0.25">
      <c r="A345" s="8">
        <v>45299</v>
      </c>
      <c r="B345" s="3" t="s">
        <v>21</v>
      </c>
      <c r="C345" s="3" t="s">
        <v>20</v>
      </c>
      <c r="D345" s="3">
        <v>53389.84</v>
      </c>
      <c r="E345" s="3">
        <v>34491.53</v>
      </c>
      <c r="F345" s="3">
        <v>40700</v>
      </c>
      <c r="G345" s="3">
        <v>4572</v>
      </c>
      <c r="H345" s="3">
        <v>4</v>
      </c>
      <c r="I345" s="3">
        <v>18546</v>
      </c>
      <c r="J345" s="18">
        <f t="shared" si="10"/>
        <v>8.9020122484689406</v>
      </c>
      <c r="K345" s="18">
        <f t="shared" si="11"/>
        <v>34.736946205495279</v>
      </c>
    </row>
    <row r="346" spans="1:11" x14ac:dyDescent="0.25">
      <c r="A346" s="8">
        <v>45299</v>
      </c>
      <c r="B346" s="3" t="s">
        <v>19</v>
      </c>
      <c r="C346" s="3" t="s">
        <v>20</v>
      </c>
      <c r="D346" s="3">
        <v>53284.31</v>
      </c>
      <c r="E346" s="3">
        <v>48818.39</v>
      </c>
      <c r="F346" s="3">
        <v>54255</v>
      </c>
      <c r="G346" s="3">
        <v>7284</v>
      </c>
      <c r="H346" s="3">
        <v>3</v>
      </c>
      <c r="I346" s="3">
        <v>2020</v>
      </c>
      <c r="J346" s="18">
        <f t="shared" si="10"/>
        <v>7.4485172981878085</v>
      </c>
      <c r="K346" s="18">
        <f t="shared" si="11"/>
        <v>3.7909846256806179</v>
      </c>
    </row>
    <row r="347" spans="1:11" x14ac:dyDescent="0.25">
      <c r="A347" s="8">
        <v>45299</v>
      </c>
      <c r="B347" s="3" t="s">
        <v>32</v>
      </c>
      <c r="C347" s="3" t="s">
        <v>20</v>
      </c>
      <c r="D347" s="3">
        <v>53120</v>
      </c>
      <c r="E347" s="3">
        <v>53120</v>
      </c>
      <c r="F347" s="3">
        <v>54120</v>
      </c>
      <c r="G347" s="3">
        <v>8880</v>
      </c>
      <c r="H347" s="3">
        <v>5</v>
      </c>
      <c r="I347" s="3">
        <v>11401</v>
      </c>
      <c r="J347" s="18">
        <f t="shared" si="10"/>
        <v>6.0945945945945947</v>
      </c>
      <c r="K347" s="18">
        <f t="shared" si="11"/>
        <v>21.462725903614459</v>
      </c>
    </row>
    <row r="348" spans="1:11" x14ac:dyDescent="0.25">
      <c r="A348" s="8">
        <v>45299</v>
      </c>
      <c r="B348" s="3" t="s">
        <v>32</v>
      </c>
      <c r="C348" s="3" t="s">
        <v>20</v>
      </c>
      <c r="D348" s="3">
        <v>53080</v>
      </c>
      <c r="E348" s="3">
        <v>53080</v>
      </c>
      <c r="F348" s="3">
        <v>55580</v>
      </c>
      <c r="G348" s="3">
        <v>3997</v>
      </c>
      <c r="H348" s="3">
        <v>5</v>
      </c>
      <c r="I348" s="3">
        <v>10226</v>
      </c>
      <c r="J348" s="18">
        <f t="shared" si="10"/>
        <v>13.905429071803853</v>
      </c>
      <c r="K348" s="18">
        <f t="shared" si="11"/>
        <v>19.265259984928409</v>
      </c>
    </row>
    <row r="349" spans="1:11" x14ac:dyDescent="0.25">
      <c r="A349" s="8">
        <v>45299</v>
      </c>
      <c r="B349" s="3" t="s">
        <v>30</v>
      </c>
      <c r="C349" s="3" t="s">
        <v>20</v>
      </c>
      <c r="D349" s="3">
        <v>53000</v>
      </c>
      <c r="E349" s="3">
        <v>53000</v>
      </c>
      <c r="F349" s="3">
        <v>60000</v>
      </c>
      <c r="G349" s="3">
        <v>7166</v>
      </c>
      <c r="H349" s="3">
        <v>1</v>
      </c>
      <c r="I349" s="3">
        <v>17287</v>
      </c>
      <c r="J349" s="18">
        <f t="shared" si="10"/>
        <v>8.3728718950600047</v>
      </c>
      <c r="K349" s="18">
        <f t="shared" si="11"/>
        <v>32.616981132075473</v>
      </c>
    </row>
    <row r="350" spans="1:11" x14ac:dyDescent="0.25">
      <c r="A350" s="8">
        <v>45299</v>
      </c>
      <c r="B350" s="3" t="s">
        <v>32</v>
      </c>
      <c r="C350" s="3" t="s">
        <v>20</v>
      </c>
      <c r="D350" s="3">
        <v>52980</v>
      </c>
      <c r="E350" s="3">
        <v>52980</v>
      </c>
      <c r="F350" s="3">
        <v>52980</v>
      </c>
      <c r="G350" s="3">
        <v>6954</v>
      </c>
      <c r="H350" s="3">
        <v>6</v>
      </c>
      <c r="I350" s="3">
        <v>6541</v>
      </c>
      <c r="J350" s="18">
        <f t="shared" si="10"/>
        <v>7.618636755823986</v>
      </c>
      <c r="K350" s="18">
        <f t="shared" si="11"/>
        <v>12.346168365420914</v>
      </c>
    </row>
    <row r="351" spans="1:11" x14ac:dyDescent="0.25">
      <c r="A351" s="8">
        <v>45299</v>
      </c>
      <c r="B351" s="3" t="s">
        <v>21</v>
      </c>
      <c r="C351" s="3" t="s">
        <v>20</v>
      </c>
      <c r="D351" s="3">
        <v>52499.99</v>
      </c>
      <c r="E351" s="3">
        <v>26705.360000000001</v>
      </c>
      <c r="F351" s="3">
        <v>29910</v>
      </c>
      <c r="G351" s="3">
        <v>8630</v>
      </c>
      <c r="H351" s="3">
        <v>4</v>
      </c>
      <c r="I351" s="3">
        <v>19139</v>
      </c>
      <c r="J351" s="18">
        <f t="shared" si="10"/>
        <v>3.4658169177288527</v>
      </c>
      <c r="K351" s="18">
        <f t="shared" si="11"/>
        <v>36.455245039094294</v>
      </c>
    </row>
    <row r="352" spans="1:11" x14ac:dyDescent="0.25">
      <c r="A352" s="8">
        <v>45300</v>
      </c>
      <c r="B352" s="3" t="s">
        <v>32</v>
      </c>
      <c r="C352" s="3" t="s">
        <v>20</v>
      </c>
      <c r="D352" s="3">
        <v>52320</v>
      </c>
      <c r="E352" s="3">
        <v>52320</v>
      </c>
      <c r="F352" s="3">
        <v>53820</v>
      </c>
      <c r="G352" s="3">
        <v>8507</v>
      </c>
      <c r="H352" s="3">
        <v>7</v>
      </c>
      <c r="I352" s="3">
        <v>9736</v>
      </c>
      <c r="J352" s="18">
        <f t="shared" si="10"/>
        <v>6.3265546020923944</v>
      </c>
      <c r="K352" s="18">
        <f t="shared" si="11"/>
        <v>18.608562691131496</v>
      </c>
    </row>
    <row r="353" spans="1:11" x14ac:dyDescent="0.25">
      <c r="A353" s="8">
        <v>45300</v>
      </c>
      <c r="B353" s="3" t="s">
        <v>32</v>
      </c>
      <c r="C353" s="3" t="s">
        <v>20</v>
      </c>
      <c r="D353" s="3">
        <v>52180</v>
      </c>
      <c r="E353" s="3">
        <v>52180</v>
      </c>
      <c r="F353" s="3">
        <v>52180</v>
      </c>
      <c r="G353" s="3">
        <v>7738</v>
      </c>
      <c r="H353" s="3">
        <v>7</v>
      </c>
      <c r="I353" s="3">
        <v>4543</v>
      </c>
      <c r="J353" s="18">
        <f t="shared" si="10"/>
        <v>6.7433445334711815</v>
      </c>
      <c r="K353" s="18">
        <f t="shared" si="11"/>
        <v>8.7064009198926797</v>
      </c>
    </row>
    <row r="354" spans="1:11" x14ac:dyDescent="0.25">
      <c r="A354" s="8">
        <v>45300</v>
      </c>
      <c r="B354" s="3" t="s">
        <v>30</v>
      </c>
      <c r="C354" s="3" t="s">
        <v>20</v>
      </c>
      <c r="D354" s="3">
        <v>52000</v>
      </c>
      <c r="E354" s="3">
        <v>44200</v>
      </c>
      <c r="F354" s="3">
        <v>48200</v>
      </c>
      <c r="G354" s="3">
        <v>5376</v>
      </c>
      <c r="H354" s="3">
        <v>1</v>
      </c>
      <c r="I354" s="3">
        <v>4517</v>
      </c>
      <c r="J354" s="18">
        <f t="shared" si="10"/>
        <v>8.9657738095238102</v>
      </c>
      <c r="K354" s="18">
        <f t="shared" si="11"/>
        <v>8.6865384615384613</v>
      </c>
    </row>
    <row r="355" spans="1:11" x14ac:dyDescent="0.25">
      <c r="A355" s="8">
        <v>45300</v>
      </c>
      <c r="B355" s="3" t="s">
        <v>21</v>
      </c>
      <c r="C355" s="3" t="s">
        <v>20</v>
      </c>
      <c r="D355" s="3">
        <v>51907.14</v>
      </c>
      <c r="E355" s="3">
        <v>18612.72</v>
      </c>
      <c r="F355" s="3">
        <v>18725</v>
      </c>
      <c r="G355" s="3">
        <v>4642</v>
      </c>
      <c r="H355" s="3">
        <v>4</v>
      </c>
      <c r="I355" s="3">
        <v>12531</v>
      </c>
      <c r="J355" s="18">
        <f t="shared" si="10"/>
        <v>4.0338216286083588</v>
      </c>
      <c r="K355" s="18">
        <f t="shared" si="11"/>
        <v>24.141187512931747</v>
      </c>
    </row>
    <row r="356" spans="1:11" x14ac:dyDescent="0.25">
      <c r="A356" s="8">
        <v>45300</v>
      </c>
      <c r="B356" s="3" t="s">
        <v>19</v>
      </c>
      <c r="C356" s="3" t="s">
        <v>20</v>
      </c>
      <c r="D356" s="3">
        <v>51798</v>
      </c>
      <c r="E356" s="3">
        <v>51798</v>
      </c>
      <c r="F356" s="3">
        <v>51798</v>
      </c>
      <c r="G356" s="3">
        <v>4110</v>
      </c>
      <c r="H356" s="3">
        <v>3</v>
      </c>
      <c r="I356" s="3">
        <v>12638</v>
      </c>
      <c r="J356" s="18">
        <f t="shared" si="10"/>
        <v>12.602919708029198</v>
      </c>
      <c r="K356" s="18">
        <f t="shared" si="11"/>
        <v>24.398625429553263</v>
      </c>
    </row>
    <row r="357" spans="1:11" x14ac:dyDescent="0.25">
      <c r="A357" s="8">
        <v>45300</v>
      </c>
      <c r="B357" s="3" t="s">
        <v>22</v>
      </c>
      <c r="C357" s="3" t="s">
        <v>20</v>
      </c>
      <c r="D357" s="3">
        <v>51686.43</v>
      </c>
      <c r="E357" s="3">
        <v>51686.43</v>
      </c>
      <c r="F357" s="3">
        <v>55090</v>
      </c>
      <c r="G357" s="3">
        <v>6572</v>
      </c>
      <c r="H357" s="3">
        <v>6</v>
      </c>
      <c r="I357" s="3">
        <v>18190</v>
      </c>
      <c r="J357" s="18">
        <f t="shared" si="10"/>
        <v>8.3825319537431522</v>
      </c>
      <c r="K357" s="18">
        <f t="shared" si="11"/>
        <v>35.192989726703892</v>
      </c>
    </row>
    <row r="358" spans="1:11" x14ac:dyDescent="0.25">
      <c r="A358" s="8">
        <v>45300</v>
      </c>
      <c r="B358" s="3" t="s">
        <v>21</v>
      </c>
      <c r="C358" s="3" t="s">
        <v>20</v>
      </c>
      <c r="D358" s="3">
        <v>51517.85</v>
      </c>
      <c r="E358" s="3">
        <v>47026.79</v>
      </c>
      <c r="F358" s="3">
        <v>52670</v>
      </c>
      <c r="G358" s="3">
        <v>5580</v>
      </c>
      <c r="H358" s="3">
        <v>5</v>
      </c>
      <c r="I358" s="3">
        <v>10454</v>
      </c>
      <c r="J358" s="18">
        <f t="shared" si="10"/>
        <v>9.4390681003584227</v>
      </c>
      <c r="K358" s="18">
        <f t="shared" si="11"/>
        <v>20.291995881039291</v>
      </c>
    </row>
    <row r="359" spans="1:11" x14ac:dyDescent="0.25">
      <c r="A359" s="8">
        <v>45300</v>
      </c>
      <c r="B359" s="3" t="s">
        <v>21</v>
      </c>
      <c r="C359" s="3" t="s">
        <v>20</v>
      </c>
      <c r="D359" s="3">
        <v>51271.17</v>
      </c>
      <c r="E359" s="3">
        <v>30805.089999999997</v>
      </c>
      <c r="F359" s="3">
        <v>55350</v>
      </c>
      <c r="G359" s="3">
        <v>3253</v>
      </c>
      <c r="H359" s="3">
        <v>4</v>
      </c>
      <c r="I359" s="3">
        <v>16336</v>
      </c>
      <c r="J359" s="18">
        <f t="shared" si="10"/>
        <v>17.015063018751921</v>
      </c>
      <c r="K359" s="18">
        <f t="shared" si="11"/>
        <v>31.861960630116304</v>
      </c>
    </row>
    <row r="360" spans="1:11" x14ac:dyDescent="0.25">
      <c r="A360" s="8">
        <v>45300</v>
      </c>
      <c r="B360" s="3" t="s">
        <v>19</v>
      </c>
      <c r="C360" s="3" t="s">
        <v>20</v>
      </c>
      <c r="D360" s="3">
        <v>51199</v>
      </c>
      <c r="E360" s="3">
        <v>42359</v>
      </c>
      <c r="F360" s="3">
        <v>42359</v>
      </c>
      <c r="G360" s="3">
        <v>3239</v>
      </c>
      <c r="H360" s="3">
        <v>4</v>
      </c>
      <c r="I360" s="3">
        <v>8118</v>
      </c>
      <c r="J360" s="18">
        <f t="shared" si="10"/>
        <v>13.077801790676135</v>
      </c>
      <c r="K360" s="18">
        <f t="shared" si="11"/>
        <v>15.855778433172524</v>
      </c>
    </row>
    <row r="361" spans="1:11" x14ac:dyDescent="0.25">
      <c r="A361" s="8">
        <v>45300</v>
      </c>
      <c r="B361" s="3" t="s">
        <v>19</v>
      </c>
      <c r="C361" s="3" t="s">
        <v>20</v>
      </c>
      <c r="D361" s="3">
        <v>51099.6</v>
      </c>
      <c r="E361" s="3">
        <v>48284.639999999999</v>
      </c>
      <c r="F361" s="3">
        <v>51284.639999999999</v>
      </c>
      <c r="G361" s="3">
        <v>7078</v>
      </c>
      <c r="H361" s="3">
        <v>4</v>
      </c>
      <c r="I361" s="3">
        <v>18455</v>
      </c>
      <c r="J361" s="18">
        <f t="shared" si="10"/>
        <v>7.245640011302628</v>
      </c>
      <c r="K361" s="18">
        <f t="shared" si="11"/>
        <v>36.115742588983082</v>
      </c>
    </row>
    <row r="362" spans="1:11" x14ac:dyDescent="0.25">
      <c r="A362" s="8">
        <v>45301</v>
      </c>
      <c r="B362" s="3" t="s">
        <v>32</v>
      </c>
      <c r="C362" s="3" t="s">
        <v>20</v>
      </c>
      <c r="D362" s="3">
        <v>51040</v>
      </c>
      <c r="E362" s="3">
        <v>51040</v>
      </c>
      <c r="F362" s="3">
        <v>51040</v>
      </c>
      <c r="G362" s="3">
        <v>3103</v>
      </c>
      <c r="H362" s="3">
        <v>7</v>
      </c>
      <c r="I362" s="3">
        <v>9894</v>
      </c>
      <c r="J362" s="18">
        <f t="shared" si="10"/>
        <v>16.44859813084112</v>
      </c>
      <c r="K362" s="18">
        <f t="shared" si="11"/>
        <v>19.384796238244515</v>
      </c>
    </row>
    <row r="363" spans="1:11" x14ac:dyDescent="0.25">
      <c r="A363" s="8">
        <v>45301</v>
      </c>
      <c r="B363" s="3" t="s">
        <v>19</v>
      </c>
      <c r="C363" s="3" t="s">
        <v>20</v>
      </c>
      <c r="D363" s="3">
        <v>51031</v>
      </c>
      <c r="E363" s="3">
        <v>27790</v>
      </c>
      <c r="F363" s="3">
        <v>27790</v>
      </c>
      <c r="G363" s="3">
        <v>5128</v>
      </c>
      <c r="H363" s="3">
        <v>4</v>
      </c>
      <c r="I363" s="3">
        <v>19245</v>
      </c>
      <c r="J363" s="18">
        <f t="shared" si="10"/>
        <v>5.4192667706708271</v>
      </c>
      <c r="K363" s="18">
        <f t="shared" si="11"/>
        <v>37.712370911798708</v>
      </c>
    </row>
    <row r="364" spans="1:11" x14ac:dyDescent="0.25">
      <c r="A364" s="8">
        <v>45301</v>
      </c>
      <c r="B364" s="3" t="s">
        <v>32</v>
      </c>
      <c r="C364" s="3" t="s">
        <v>20</v>
      </c>
      <c r="D364" s="3">
        <v>51020</v>
      </c>
      <c r="E364" s="3">
        <v>51020</v>
      </c>
      <c r="F364" s="3">
        <v>52020</v>
      </c>
      <c r="G364" s="3">
        <v>6752</v>
      </c>
      <c r="H364" s="3">
        <v>5</v>
      </c>
      <c r="I364" s="3">
        <v>9016</v>
      </c>
      <c r="J364" s="18">
        <f t="shared" si="10"/>
        <v>7.7043838862559237</v>
      </c>
      <c r="K364" s="18">
        <f t="shared" si="11"/>
        <v>17.671501372010976</v>
      </c>
    </row>
    <row r="365" spans="1:11" x14ac:dyDescent="0.25">
      <c r="A365" s="8">
        <v>45301</v>
      </c>
      <c r="B365" s="3" t="s">
        <v>21</v>
      </c>
      <c r="C365" s="3" t="s">
        <v>20</v>
      </c>
      <c r="D365" s="3">
        <v>50478.559999999998</v>
      </c>
      <c r="E365" s="3">
        <v>46820.71</v>
      </c>
      <c r="F365" s="3">
        <v>49270</v>
      </c>
      <c r="G365" s="3">
        <v>4275</v>
      </c>
      <c r="H365" s="3">
        <v>3</v>
      </c>
      <c r="I365" s="3">
        <v>706</v>
      </c>
      <c r="J365" s="18">
        <f t="shared" si="10"/>
        <v>11.525146198830409</v>
      </c>
      <c r="K365" s="18">
        <f t="shared" si="11"/>
        <v>1.3986135896111143</v>
      </c>
    </row>
    <row r="366" spans="1:11" x14ac:dyDescent="0.25">
      <c r="A366" s="8">
        <v>45301</v>
      </c>
      <c r="B366" s="3" t="s">
        <v>32</v>
      </c>
      <c r="C366" s="3" t="s">
        <v>20</v>
      </c>
      <c r="D366" s="3">
        <v>50360</v>
      </c>
      <c r="E366" s="3">
        <v>50360</v>
      </c>
      <c r="F366" s="3">
        <v>52360</v>
      </c>
      <c r="G366" s="3">
        <v>4949</v>
      </c>
      <c r="H366" s="3">
        <v>4</v>
      </c>
      <c r="I366" s="3">
        <v>3790</v>
      </c>
      <c r="J366" s="18">
        <f t="shared" si="10"/>
        <v>10.57991513437058</v>
      </c>
      <c r="K366" s="18">
        <f t="shared" si="11"/>
        <v>7.5258141382049244</v>
      </c>
    </row>
    <row r="367" spans="1:11" x14ac:dyDescent="0.25">
      <c r="A367" s="8">
        <v>45301</v>
      </c>
      <c r="B367" s="3" t="s">
        <v>19</v>
      </c>
      <c r="C367" s="3" t="s">
        <v>20</v>
      </c>
      <c r="D367" s="3">
        <v>50259</v>
      </c>
      <c r="E367" s="3">
        <v>50259</v>
      </c>
      <c r="F367" s="3">
        <v>50259</v>
      </c>
      <c r="G367" s="3">
        <v>7408</v>
      </c>
      <c r="H367" s="3">
        <v>5</v>
      </c>
      <c r="I367" s="3">
        <v>7664</v>
      </c>
      <c r="J367" s="18">
        <f t="shared" si="10"/>
        <v>6.7844222462203021</v>
      </c>
      <c r="K367" s="18">
        <f t="shared" si="11"/>
        <v>15.249010127539348</v>
      </c>
    </row>
    <row r="368" spans="1:11" x14ac:dyDescent="0.25">
      <c r="A368" s="8">
        <v>45301</v>
      </c>
      <c r="B368" s="3" t="s">
        <v>19</v>
      </c>
      <c r="C368" s="3" t="s">
        <v>20</v>
      </c>
      <c r="D368" s="3">
        <v>49978</v>
      </c>
      <c r="E368" s="3">
        <v>39618</v>
      </c>
      <c r="F368" s="3">
        <v>39618</v>
      </c>
      <c r="G368" s="3">
        <v>7190</v>
      </c>
      <c r="H368" s="3">
        <v>5</v>
      </c>
      <c r="I368" s="3">
        <v>10106</v>
      </c>
      <c r="J368" s="18">
        <f t="shared" si="10"/>
        <v>5.5101529902642561</v>
      </c>
      <c r="K368" s="18">
        <f t="shared" si="11"/>
        <v>20.220897194765698</v>
      </c>
    </row>
    <row r="369" spans="1:11" x14ac:dyDescent="0.25">
      <c r="A369" s="8">
        <v>45301</v>
      </c>
      <c r="B369" s="3" t="s">
        <v>32</v>
      </c>
      <c r="C369" s="3" t="s">
        <v>20</v>
      </c>
      <c r="D369" s="3">
        <v>49940</v>
      </c>
      <c r="E369" s="3">
        <v>49940</v>
      </c>
      <c r="F369" s="3">
        <v>52440</v>
      </c>
      <c r="G369" s="3">
        <v>8628</v>
      </c>
      <c r="H369" s="3">
        <v>7</v>
      </c>
      <c r="I369" s="3">
        <v>2408</v>
      </c>
      <c r="J369" s="18">
        <f t="shared" si="10"/>
        <v>6.0778859527121005</v>
      </c>
      <c r="K369" s="18">
        <f t="shared" si="11"/>
        <v>4.8217861433720461</v>
      </c>
    </row>
    <row r="370" spans="1:11" x14ac:dyDescent="0.25">
      <c r="A370" s="8">
        <v>45301</v>
      </c>
      <c r="B370" s="3" t="s">
        <v>19</v>
      </c>
      <c r="C370" s="3" t="s">
        <v>20</v>
      </c>
      <c r="D370" s="3">
        <v>49897</v>
      </c>
      <c r="E370" s="3">
        <v>23087</v>
      </c>
      <c r="F370" s="3">
        <v>23087</v>
      </c>
      <c r="G370" s="3">
        <v>7054</v>
      </c>
      <c r="H370" s="3">
        <v>4</v>
      </c>
      <c r="I370" s="3">
        <v>16854</v>
      </c>
      <c r="J370" s="18">
        <f t="shared" si="10"/>
        <v>3.2728948114544938</v>
      </c>
      <c r="K370" s="18">
        <f t="shared" si="11"/>
        <v>33.777581818546203</v>
      </c>
    </row>
    <row r="371" spans="1:11" x14ac:dyDescent="0.25">
      <c r="A371" s="8">
        <v>45301</v>
      </c>
      <c r="B371" s="3" t="s">
        <v>32</v>
      </c>
      <c r="C371" s="3" t="s">
        <v>20</v>
      </c>
      <c r="D371" s="3">
        <v>49620</v>
      </c>
      <c r="E371" s="3">
        <v>49620</v>
      </c>
      <c r="F371" s="3">
        <v>50620</v>
      </c>
      <c r="G371" s="3">
        <v>7131</v>
      </c>
      <c r="H371" s="3">
        <v>5</v>
      </c>
      <c r="I371" s="3">
        <v>15676</v>
      </c>
      <c r="J371" s="18">
        <f t="shared" si="10"/>
        <v>7.0985836488571028</v>
      </c>
      <c r="K371" s="18">
        <f t="shared" si="11"/>
        <v>31.59209995969367</v>
      </c>
    </row>
    <row r="372" spans="1:11" x14ac:dyDescent="0.25">
      <c r="A372" s="8">
        <v>45302</v>
      </c>
      <c r="B372" s="3" t="s">
        <v>22</v>
      </c>
      <c r="C372" s="3" t="s">
        <v>20</v>
      </c>
      <c r="D372" s="3">
        <v>49608.13</v>
      </c>
      <c r="E372" s="3">
        <v>45777.77</v>
      </c>
      <c r="F372" s="3">
        <v>46230</v>
      </c>
      <c r="G372" s="3">
        <v>4819</v>
      </c>
      <c r="H372" s="3">
        <v>4</v>
      </c>
      <c r="I372" s="3">
        <v>9137</v>
      </c>
      <c r="J372" s="18">
        <f t="shared" si="10"/>
        <v>9.5932766134052709</v>
      </c>
      <c r="K372" s="18">
        <f t="shared" si="11"/>
        <v>18.418351991901329</v>
      </c>
    </row>
    <row r="373" spans="1:11" x14ac:dyDescent="0.25">
      <c r="A373" s="8">
        <v>45302</v>
      </c>
      <c r="B373" s="3" t="s">
        <v>21</v>
      </c>
      <c r="C373" s="3" t="s">
        <v>20</v>
      </c>
      <c r="D373" s="3">
        <v>49464.29</v>
      </c>
      <c r="E373" s="3">
        <v>29375</v>
      </c>
      <c r="F373" s="3">
        <v>32900</v>
      </c>
      <c r="G373" s="3">
        <v>4911</v>
      </c>
      <c r="H373" s="3">
        <v>5</v>
      </c>
      <c r="I373" s="3">
        <v>3163</v>
      </c>
      <c r="J373" s="18">
        <f t="shared" si="10"/>
        <v>6.6992465892893502</v>
      </c>
      <c r="K373" s="18">
        <f t="shared" si="11"/>
        <v>6.3945120813419134</v>
      </c>
    </row>
    <row r="374" spans="1:11" x14ac:dyDescent="0.25">
      <c r="A374" s="8">
        <v>45302</v>
      </c>
      <c r="B374" s="3" t="s">
        <v>32</v>
      </c>
      <c r="C374" s="3" t="s">
        <v>20</v>
      </c>
      <c r="D374" s="3">
        <v>49450</v>
      </c>
      <c r="E374" s="3">
        <v>49450</v>
      </c>
      <c r="F374" s="3">
        <v>50450</v>
      </c>
      <c r="G374" s="3">
        <v>3538</v>
      </c>
      <c r="H374" s="3">
        <v>6</v>
      </c>
      <c r="I374" s="3">
        <v>15233</v>
      </c>
      <c r="J374" s="18">
        <f t="shared" si="10"/>
        <v>14.259468626342567</v>
      </c>
      <c r="K374" s="18">
        <f t="shared" si="11"/>
        <v>30.804853387259858</v>
      </c>
    </row>
    <row r="375" spans="1:11" x14ac:dyDescent="0.25">
      <c r="A375" s="8">
        <v>45302</v>
      </c>
      <c r="B375" s="3" t="s">
        <v>19</v>
      </c>
      <c r="C375" s="3" t="s">
        <v>20</v>
      </c>
      <c r="D375" s="3">
        <v>49425</v>
      </c>
      <c r="E375" s="3">
        <v>27225</v>
      </c>
      <c r="F375" s="3">
        <v>27225</v>
      </c>
      <c r="G375" s="3">
        <v>7654</v>
      </c>
      <c r="H375" s="3">
        <v>4</v>
      </c>
      <c r="I375" s="3">
        <v>2181</v>
      </c>
      <c r="J375" s="18">
        <f t="shared" si="10"/>
        <v>3.5569636791220276</v>
      </c>
      <c r="K375" s="18">
        <f t="shared" si="11"/>
        <v>4.412746585735964</v>
      </c>
    </row>
    <row r="376" spans="1:11" x14ac:dyDescent="0.25">
      <c r="A376" s="8">
        <v>45302</v>
      </c>
      <c r="B376" s="3" t="s">
        <v>22</v>
      </c>
      <c r="C376" s="3" t="s">
        <v>20</v>
      </c>
      <c r="D376" s="3">
        <v>49055.01</v>
      </c>
      <c r="E376" s="3">
        <v>49055.01</v>
      </c>
      <c r="F376" s="3">
        <v>55780</v>
      </c>
      <c r="G376" s="3">
        <v>8482</v>
      </c>
      <c r="H376" s="3">
        <v>8</v>
      </c>
      <c r="I376" s="3">
        <v>9410</v>
      </c>
      <c r="J376" s="18">
        <f t="shared" si="10"/>
        <v>6.5762791794388118</v>
      </c>
      <c r="K376" s="18">
        <f t="shared" si="11"/>
        <v>19.182546288340376</v>
      </c>
    </row>
    <row r="377" spans="1:11" x14ac:dyDescent="0.25">
      <c r="A377" s="8">
        <v>45302</v>
      </c>
      <c r="B377" s="3" t="s">
        <v>30</v>
      </c>
      <c r="C377" s="3" t="s">
        <v>20</v>
      </c>
      <c r="D377" s="3">
        <v>49000</v>
      </c>
      <c r="E377" s="3">
        <v>49000</v>
      </c>
      <c r="F377" s="3">
        <v>53000</v>
      </c>
      <c r="G377" s="3">
        <v>3970</v>
      </c>
      <c r="H377" s="3">
        <v>1</v>
      </c>
      <c r="I377" s="3">
        <v>1719</v>
      </c>
      <c r="J377" s="18">
        <f t="shared" si="10"/>
        <v>13.350125944584383</v>
      </c>
      <c r="K377" s="18">
        <f t="shared" si="11"/>
        <v>3.5081632653061225</v>
      </c>
    </row>
    <row r="378" spans="1:11" x14ac:dyDescent="0.25">
      <c r="A378" s="8">
        <v>45302</v>
      </c>
      <c r="B378" s="3" t="s">
        <v>30</v>
      </c>
      <c r="C378" s="3" t="s">
        <v>20</v>
      </c>
      <c r="D378" s="3">
        <v>48800</v>
      </c>
      <c r="E378" s="3">
        <v>44620</v>
      </c>
      <c r="F378" s="3">
        <v>44620</v>
      </c>
      <c r="G378" s="3">
        <v>5436</v>
      </c>
      <c r="H378" s="3">
        <v>1</v>
      </c>
      <c r="I378" s="3">
        <v>7703</v>
      </c>
      <c r="J378" s="18">
        <f t="shared" si="10"/>
        <v>8.2082413539367174</v>
      </c>
      <c r="K378" s="18">
        <f t="shared" si="11"/>
        <v>15.784836065573771</v>
      </c>
    </row>
    <row r="379" spans="1:11" x14ac:dyDescent="0.25">
      <c r="A379" s="8">
        <v>45302</v>
      </c>
      <c r="B379" s="3" t="s">
        <v>19</v>
      </c>
      <c r="C379" s="3" t="s">
        <v>20</v>
      </c>
      <c r="D379" s="3">
        <v>48650</v>
      </c>
      <c r="E379" s="3">
        <v>40554</v>
      </c>
      <c r="F379" s="3">
        <v>40554</v>
      </c>
      <c r="G379" s="3">
        <v>6821</v>
      </c>
      <c r="H379" s="3">
        <v>4</v>
      </c>
      <c r="I379" s="3">
        <v>5236</v>
      </c>
      <c r="J379" s="18">
        <f t="shared" si="10"/>
        <v>5.9454625421492446</v>
      </c>
      <c r="K379" s="18">
        <f t="shared" si="11"/>
        <v>10.762589928057555</v>
      </c>
    </row>
    <row r="380" spans="1:11" x14ac:dyDescent="0.25">
      <c r="A380" s="8">
        <v>45302</v>
      </c>
      <c r="B380" s="3" t="s">
        <v>32</v>
      </c>
      <c r="C380" s="3" t="s">
        <v>20</v>
      </c>
      <c r="D380" s="3">
        <v>48440</v>
      </c>
      <c r="E380" s="3">
        <v>48440</v>
      </c>
      <c r="F380" s="3">
        <v>49440</v>
      </c>
      <c r="G380" s="3">
        <v>4231</v>
      </c>
      <c r="H380" s="3">
        <v>7</v>
      </c>
      <c r="I380" s="3">
        <v>8021</v>
      </c>
      <c r="J380" s="18">
        <f t="shared" si="10"/>
        <v>11.685180808319545</v>
      </c>
      <c r="K380" s="18">
        <f t="shared" si="11"/>
        <v>16.558629232039639</v>
      </c>
    </row>
    <row r="381" spans="1:11" x14ac:dyDescent="0.25">
      <c r="A381" s="8">
        <v>45302</v>
      </c>
      <c r="B381" s="3" t="s">
        <v>21</v>
      </c>
      <c r="C381" s="3" t="s">
        <v>20</v>
      </c>
      <c r="D381" s="3">
        <v>48305.1</v>
      </c>
      <c r="E381" s="3">
        <v>23728.82</v>
      </c>
      <c r="F381" s="3">
        <v>28000</v>
      </c>
      <c r="G381" s="3">
        <v>6524</v>
      </c>
      <c r="H381" s="3">
        <v>4</v>
      </c>
      <c r="I381" s="3">
        <v>11874</v>
      </c>
      <c r="J381" s="18">
        <f t="shared" si="10"/>
        <v>4.2918454935622314</v>
      </c>
      <c r="K381" s="18">
        <f t="shared" si="11"/>
        <v>24.581255395393033</v>
      </c>
    </row>
    <row r="382" spans="1:11" x14ac:dyDescent="0.25">
      <c r="A382" s="8">
        <v>45303</v>
      </c>
      <c r="B382" s="3" t="s">
        <v>32</v>
      </c>
      <c r="C382" s="3" t="s">
        <v>20</v>
      </c>
      <c r="D382" s="3">
        <v>48260</v>
      </c>
      <c r="E382" s="3">
        <v>48260</v>
      </c>
      <c r="F382" s="3">
        <v>48760</v>
      </c>
      <c r="G382" s="3">
        <v>3611</v>
      </c>
      <c r="H382" s="3">
        <v>7</v>
      </c>
      <c r="I382" s="3">
        <v>11521</v>
      </c>
      <c r="J382" s="18">
        <f t="shared" si="10"/>
        <v>13.503184713375797</v>
      </c>
      <c r="K382" s="18">
        <f t="shared" si="11"/>
        <v>23.87277248238707</v>
      </c>
    </row>
    <row r="383" spans="1:11" x14ac:dyDescent="0.25">
      <c r="A383" s="8">
        <v>45303</v>
      </c>
      <c r="B383" s="3" t="s">
        <v>32</v>
      </c>
      <c r="C383" s="3" t="s">
        <v>20</v>
      </c>
      <c r="D383" s="3">
        <v>47920</v>
      </c>
      <c r="E383" s="3">
        <v>47920</v>
      </c>
      <c r="F383" s="3">
        <v>50420</v>
      </c>
      <c r="G383" s="3">
        <v>6787</v>
      </c>
      <c r="H383" s="3">
        <v>5</v>
      </c>
      <c r="I383" s="3">
        <v>5726</v>
      </c>
      <c r="J383" s="18">
        <f t="shared" si="10"/>
        <v>7.4289082068660672</v>
      </c>
      <c r="K383" s="18">
        <f t="shared" si="11"/>
        <v>11.949081803005008</v>
      </c>
    </row>
    <row r="384" spans="1:11" x14ac:dyDescent="0.25">
      <c r="A384" s="8">
        <v>45303</v>
      </c>
      <c r="B384" s="3" t="s">
        <v>30</v>
      </c>
      <c r="C384" s="3" t="s">
        <v>20</v>
      </c>
      <c r="D384" s="3">
        <v>47500</v>
      </c>
      <c r="E384" s="3">
        <v>47500</v>
      </c>
      <c r="F384" s="3">
        <v>51500</v>
      </c>
      <c r="G384" s="3">
        <v>7447</v>
      </c>
      <c r="H384" s="3">
        <v>1</v>
      </c>
      <c r="I384" s="3">
        <v>7490</v>
      </c>
      <c r="J384" s="18">
        <f t="shared" si="10"/>
        <v>6.9155364576339462</v>
      </c>
      <c r="K384" s="18">
        <f t="shared" si="11"/>
        <v>15.768421052631579</v>
      </c>
    </row>
    <row r="385" spans="1:11" x14ac:dyDescent="0.25">
      <c r="A385" s="8">
        <v>45303</v>
      </c>
      <c r="B385" s="3" t="s">
        <v>30</v>
      </c>
      <c r="C385" s="3" t="s">
        <v>20</v>
      </c>
      <c r="D385" s="3">
        <v>47500</v>
      </c>
      <c r="E385" s="3">
        <v>42750</v>
      </c>
      <c r="F385" s="3">
        <v>46750</v>
      </c>
      <c r="G385" s="3">
        <v>4725</v>
      </c>
      <c r="H385" s="3">
        <v>1</v>
      </c>
      <c r="I385" s="3">
        <v>10409</v>
      </c>
      <c r="J385" s="18">
        <f t="shared" si="10"/>
        <v>9.894179894179894</v>
      </c>
      <c r="K385" s="18">
        <f t="shared" si="11"/>
        <v>21.913684210526316</v>
      </c>
    </row>
    <row r="386" spans="1:11" x14ac:dyDescent="0.25">
      <c r="A386" s="8">
        <v>45303</v>
      </c>
      <c r="B386" s="3" t="s">
        <v>22</v>
      </c>
      <c r="C386" s="3" t="s">
        <v>20</v>
      </c>
      <c r="D386" s="3">
        <v>47456.98</v>
      </c>
      <c r="E386" s="3">
        <v>47456.98</v>
      </c>
      <c r="F386" s="3">
        <v>55050</v>
      </c>
      <c r="G386" s="3">
        <v>6391</v>
      </c>
      <c r="H386" s="3">
        <v>9</v>
      </c>
      <c r="I386" s="3">
        <v>9220</v>
      </c>
      <c r="J386" s="18">
        <f t="shared" si="10"/>
        <v>8.6136754811453606</v>
      </c>
      <c r="K386" s="18">
        <f t="shared" si="11"/>
        <v>19.428122059178648</v>
      </c>
    </row>
    <row r="387" spans="1:11" x14ac:dyDescent="0.25">
      <c r="A387" s="8">
        <v>45303</v>
      </c>
      <c r="B387" s="3" t="s">
        <v>21</v>
      </c>
      <c r="C387" s="3" t="s">
        <v>20</v>
      </c>
      <c r="D387" s="3">
        <v>47321.409999999996</v>
      </c>
      <c r="E387" s="3">
        <v>42633.919999999998</v>
      </c>
      <c r="F387" s="3">
        <v>49250</v>
      </c>
      <c r="G387" s="3">
        <v>8769</v>
      </c>
      <c r="H387" s="3">
        <v>4</v>
      </c>
      <c r="I387" s="3">
        <v>17778</v>
      </c>
      <c r="J387" s="18">
        <f t="shared" ref="J387:J450" si="12">IFERROR(F387/G387,"NA")</f>
        <v>5.6163758695404269</v>
      </c>
      <c r="K387" s="18">
        <f t="shared" ref="K387:K450" si="13">(I387/D387)*100</f>
        <v>37.568618517495572</v>
      </c>
    </row>
    <row r="388" spans="1:11" x14ac:dyDescent="0.25">
      <c r="A388" s="8">
        <v>45303</v>
      </c>
      <c r="B388" s="3" t="s">
        <v>21</v>
      </c>
      <c r="C388" s="3" t="s">
        <v>20</v>
      </c>
      <c r="D388" s="3">
        <v>47288.14</v>
      </c>
      <c r="E388" s="3">
        <v>47288.14</v>
      </c>
      <c r="F388" s="3">
        <v>55800</v>
      </c>
      <c r="G388" s="3">
        <v>4385</v>
      </c>
      <c r="H388" s="3">
        <v>1</v>
      </c>
      <c r="I388" s="3">
        <v>10113</v>
      </c>
      <c r="J388" s="18">
        <f t="shared" si="12"/>
        <v>12.725199543899658</v>
      </c>
      <c r="K388" s="18">
        <f t="shared" si="13"/>
        <v>21.385911985542254</v>
      </c>
    </row>
    <row r="389" spans="1:11" x14ac:dyDescent="0.25">
      <c r="A389" s="8">
        <v>45303</v>
      </c>
      <c r="B389" s="3" t="s">
        <v>19</v>
      </c>
      <c r="C389" s="3" t="s">
        <v>20</v>
      </c>
      <c r="D389" s="3">
        <v>47284.32</v>
      </c>
      <c r="E389" s="3">
        <v>27749.360000000001</v>
      </c>
      <c r="F389" s="3">
        <v>29767.5</v>
      </c>
      <c r="G389" s="3">
        <v>6871</v>
      </c>
      <c r="H389" s="3">
        <v>4</v>
      </c>
      <c r="I389" s="3">
        <v>14492</v>
      </c>
      <c r="J389" s="18">
        <f t="shared" si="12"/>
        <v>4.3323388153107265</v>
      </c>
      <c r="K389" s="18">
        <f t="shared" si="13"/>
        <v>30.648637857116274</v>
      </c>
    </row>
    <row r="390" spans="1:11" x14ac:dyDescent="0.25">
      <c r="A390" s="8">
        <v>45303</v>
      </c>
      <c r="B390" s="3" t="s">
        <v>32</v>
      </c>
      <c r="C390" s="3" t="s">
        <v>20</v>
      </c>
      <c r="D390" s="3">
        <v>47000</v>
      </c>
      <c r="E390" s="3">
        <v>47000</v>
      </c>
      <c r="F390" s="3">
        <v>48000</v>
      </c>
      <c r="G390" s="3">
        <v>8830</v>
      </c>
      <c r="H390" s="3">
        <v>4</v>
      </c>
      <c r="I390" s="3">
        <v>5803</v>
      </c>
      <c r="J390" s="18">
        <f t="shared" si="12"/>
        <v>5.4360135900339754</v>
      </c>
      <c r="K390" s="18">
        <f t="shared" si="13"/>
        <v>12.346808510638297</v>
      </c>
    </row>
    <row r="391" spans="1:11" x14ac:dyDescent="0.25">
      <c r="A391" s="8">
        <v>45303</v>
      </c>
      <c r="B391" s="3" t="s">
        <v>30</v>
      </c>
      <c r="C391" s="3" t="s">
        <v>20</v>
      </c>
      <c r="D391" s="3">
        <v>47000</v>
      </c>
      <c r="E391" s="3">
        <v>47000</v>
      </c>
      <c r="F391" s="3">
        <v>51000</v>
      </c>
      <c r="G391" s="3">
        <v>5556</v>
      </c>
      <c r="H391" s="3">
        <v>1</v>
      </c>
      <c r="I391" s="3">
        <v>11665</v>
      </c>
      <c r="J391" s="18">
        <f t="shared" si="12"/>
        <v>9.1792656587472994</v>
      </c>
      <c r="K391" s="18">
        <f t="shared" si="13"/>
        <v>24.819148936170212</v>
      </c>
    </row>
    <row r="392" spans="1:11" x14ac:dyDescent="0.25">
      <c r="A392" s="8">
        <v>45304</v>
      </c>
      <c r="B392" s="3" t="s">
        <v>30</v>
      </c>
      <c r="C392" s="3" t="s">
        <v>20</v>
      </c>
      <c r="D392" s="3">
        <v>47000</v>
      </c>
      <c r="E392" s="3">
        <v>42300</v>
      </c>
      <c r="F392" s="3">
        <v>42300</v>
      </c>
      <c r="G392" s="3">
        <v>7257</v>
      </c>
      <c r="H392" s="3">
        <v>1</v>
      </c>
      <c r="I392" s="3">
        <v>4178</v>
      </c>
      <c r="J392" s="18">
        <f t="shared" si="12"/>
        <v>5.8288548987184789</v>
      </c>
      <c r="K392" s="18">
        <f t="shared" si="13"/>
        <v>8.8893617021276601</v>
      </c>
    </row>
    <row r="393" spans="1:11" x14ac:dyDescent="0.25">
      <c r="A393" s="8">
        <v>45304</v>
      </c>
      <c r="B393" s="3" t="s">
        <v>30</v>
      </c>
      <c r="C393" s="3" t="s">
        <v>20</v>
      </c>
      <c r="D393" s="3">
        <v>47000</v>
      </c>
      <c r="E393" s="3">
        <v>39950</v>
      </c>
      <c r="F393" s="3">
        <v>39950</v>
      </c>
      <c r="G393" s="3">
        <v>5575</v>
      </c>
      <c r="H393" s="3">
        <v>1</v>
      </c>
      <c r="I393" s="3">
        <v>3431</v>
      </c>
      <c r="J393" s="18">
        <f t="shared" si="12"/>
        <v>7.1659192825112106</v>
      </c>
      <c r="K393" s="18">
        <f t="shared" si="13"/>
        <v>7.3</v>
      </c>
    </row>
    <row r="394" spans="1:11" x14ac:dyDescent="0.25">
      <c r="A394" s="8">
        <v>45304</v>
      </c>
      <c r="B394" s="3" t="s">
        <v>30</v>
      </c>
      <c r="C394" s="3" t="s">
        <v>20</v>
      </c>
      <c r="D394" s="3">
        <v>47000</v>
      </c>
      <c r="E394" s="3">
        <v>42300</v>
      </c>
      <c r="F394" s="3">
        <v>46300</v>
      </c>
      <c r="G394" s="3">
        <v>3682</v>
      </c>
      <c r="H394" s="3">
        <v>1</v>
      </c>
      <c r="I394" s="3">
        <v>17182</v>
      </c>
      <c r="J394" s="18">
        <f t="shared" si="12"/>
        <v>12.574687669744703</v>
      </c>
      <c r="K394" s="18">
        <f t="shared" si="13"/>
        <v>36.55744680851064</v>
      </c>
    </row>
    <row r="395" spans="1:11" x14ac:dyDescent="0.25">
      <c r="A395" s="8">
        <v>45304</v>
      </c>
      <c r="B395" s="3" t="s">
        <v>22</v>
      </c>
      <c r="C395" s="3" t="s">
        <v>20</v>
      </c>
      <c r="D395" s="3">
        <v>46667.5</v>
      </c>
      <c r="E395" s="3">
        <v>46667.5</v>
      </c>
      <c r="F395" s="3">
        <v>53550</v>
      </c>
      <c r="G395" s="3">
        <v>4353</v>
      </c>
      <c r="H395" s="3">
        <v>9</v>
      </c>
      <c r="I395" s="3">
        <v>6517</v>
      </c>
      <c r="J395" s="18">
        <f t="shared" si="12"/>
        <v>12.301860785665058</v>
      </c>
      <c r="K395" s="18">
        <f t="shared" si="13"/>
        <v>13.964750629453047</v>
      </c>
    </row>
    <row r="396" spans="1:11" x14ac:dyDescent="0.25">
      <c r="A396" s="8">
        <v>45304</v>
      </c>
      <c r="B396" s="3" t="s">
        <v>22</v>
      </c>
      <c r="C396" s="3" t="s">
        <v>20</v>
      </c>
      <c r="D396" s="3">
        <v>46281.43</v>
      </c>
      <c r="E396" s="3">
        <v>38321.43</v>
      </c>
      <c r="F396" s="3">
        <v>42920</v>
      </c>
      <c r="G396" s="3">
        <v>8566</v>
      </c>
      <c r="H396" s="3">
        <v>10</v>
      </c>
      <c r="I396" s="3">
        <v>9102</v>
      </c>
      <c r="J396" s="18">
        <f t="shared" si="12"/>
        <v>5.0105066542143355</v>
      </c>
      <c r="K396" s="18">
        <f t="shared" si="13"/>
        <v>19.666635192559951</v>
      </c>
    </row>
    <row r="397" spans="1:11" x14ac:dyDescent="0.25">
      <c r="A397" s="8">
        <v>45304</v>
      </c>
      <c r="B397" s="3" t="s">
        <v>30</v>
      </c>
      <c r="C397" s="3" t="s">
        <v>20</v>
      </c>
      <c r="D397" s="3">
        <v>46260</v>
      </c>
      <c r="E397" s="3">
        <v>46260</v>
      </c>
      <c r="F397" s="3">
        <v>46260</v>
      </c>
      <c r="G397" s="3">
        <v>5776</v>
      </c>
      <c r="H397" s="3">
        <v>1</v>
      </c>
      <c r="I397" s="3">
        <v>10255</v>
      </c>
      <c r="J397" s="18">
        <f t="shared" si="12"/>
        <v>8.0090027700831019</v>
      </c>
      <c r="K397" s="18">
        <f t="shared" si="13"/>
        <v>22.168179853004755</v>
      </c>
    </row>
    <row r="398" spans="1:11" x14ac:dyDescent="0.25">
      <c r="A398" s="8">
        <v>45304</v>
      </c>
      <c r="B398" s="3" t="s">
        <v>19</v>
      </c>
      <c r="C398" s="3" t="s">
        <v>20</v>
      </c>
      <c r="D398" s="3">
        <v>46059</v>
      </c>
      <c r="E398" s="3">
        <v>35140</v>
      </c>
      <c r="F398" s="3">
        <v>35140</v>
      </c>
      <c r="G398" s="3">
        <v>5984</v>
      </c>
      <c r="H398" s="3">
        <v>2</v>
      </c>
      <c r="I398" s="3">
        <v>151</v>
      </c>
      <c r="J398" s="18">
        <f t="shared" si="12"/>
        <v>5.8723262032085559</v>
      </c>
      <c r="K398" s="18">
        <f t="shared" si="13"/>
        <v>0.32784037864478172</v>
      </c>
    </row>
    <row r="399" spans="1:11" x14ac:dyDescent="0.25">
      <c r="A399" s="8">
        <v>45304</v>
      </c>
      <c r="B399" s="3" t="s">
        <v>21</v>
      </c>
      <c r="C399" s="3" t="s">
        <v>20</v>
      </c>
      <c r="D399" s="3">
        <v>45937.5</v>
      </c>
      <c r="E399" s="3">
        <v>37500</v>
      </c>
      <c r="F399" s="3">
        <v>43000</v>
      </c>
      <c r="G399" s="3">
        <v>6447</v>
      </c>
      <c r="H399" s="3">
        <v>2</v>
      </c>
      <c r="I399" s="3">
        <v>4709</v>
      </c>
      <c r="J399" s="18">
        <f t="shared" si="12"/>
        <v>6.6697688847525978</v>
      </c>
      <c r="K399" s="18">
        <f t="shared" si="13"/>
        <v>10.250884353741496</v>
      </c>
    </row>
    <row r="400" spans="1:11" x14ac:dyDescent="0.25">
      <c r="A400" s="8">
        <v>45304</v>
      </c>
      <c r="B400" s="3" t="s">
        <v>19</v>
      </c>
      <c r="C400" s="3" t="s">
        <v>20</v>
      </c>
      <c r="D400" s="3">
        <v>45918</v>
      </c>
      <c r="E400" s="3">
        <v>45918</v>
      </c>
      <c r="F400" s="3">
        <v>45918</v>
      </c>
      <c r="G400" s="3">
        <v>5911</v>
      </c>
      <c r="H400" s="3">
        <v>4</v>
      </c>
      <c r="I400" s="3">
        <v>12564</v>
      </c>
      <c r="J400" s="18">
        <f t="shared" si="12"/>
        <v>7.7682287261038745</v>
      </c>
      <c r="K400" s="18">
        <f t="shared" si="13"/>
        <v>27.361818894551153</v>
      </c>
    </row>
    <row r="401" spans="1:11" x14ac:dyDescent="0.25">
      <c r="A401" s="8">
        <v>45305</v>
      </c>
      <c r="B401" s="3" t="s">
        <v>19</v>
      </c>
      <c r="C401" s="3" t="s">
        <v>20</v>
      </c>
      <c r="D401" s="3">
        <v>45842.37</v>
      </c>
      <c r="E401" s="3">
        <v>21090</v>
      </c>
      <c r="F401" s="3">
        <v>21090</v>
      </c>
      <c r="G401" s="3">
        <v>8242</v>
      </c>
      <c r="H401" s="3">
        <v>4</v>
      </c>
      <c r="I401" s="3">
        <v>12222</v>
      </c>
      <c r="J401" s="18">
        <f t="shared" si="12"/>
        <v>2.5588449405484104</v>
      </c>
      <c r="K401" s="18">
        <f t="shared" si="13"/>
        <v>26.660925253210078</v>
      </c>
    </row>
    <row r="402" spans="1:11" x14ac:dyDescent="0.25">
      <c r="A402" s="8">
        <v>45305</v>
      </c>
      <c r="B402" s="3" t="s">
        <v>21</v>
      </c>
      <c r="C402" s="3" t="s">
        <v>20</v>
      </c>
      <c r="D402" s="3">
        <v>45535.72</v>
      </c>
      <c r="E402" s="3">
        <v>45535.72</v>
      </c>
      <c r="F402" s="3">
        <v>51000</v>
      </c>
      <c r="G402" s="3">
        <v>7612</v>
      </c>
      <c r="H402" s="3">
        <v>3</v>
      </c>
      <c r="I402" s="3">
        <v>11806</v>
      </c>
      <c r="J402" s="18">
        <f t="shared" si="12"/>
        <v>6.6999474513925383</v>
      </c>
      <c r="K402" s="18">
        <f t="shared" si="13"/>
        <v>25.926898707212708</v>
      </c>
    </row>
    <row r="403" spans="1:11" x14ac:dyDescent="0.25">
      <c r="A403" s="8">
        <v>45305</v>
      </c>
      <c r="B403" s="3" t="s">
        <v>32</v>
      </c>
      <c r="C403" s="3" t="s">
        <v>20</v>
      </c>
      <c r="D403" s="3">
        <v>45440</v>
      </c>
      <c r="E403" s="3">
        <v>45440</v>
      </c>
      <c r="F403" s="3">
        <v>46440</v>
      </c>
      <c r="G403" s="3">
        <v>4312</v>
      </c>
      <c r="H403" s="3">
        <v>5</v>
      </c>
      <c r="I403" s="3">
        <v>17612</v>
      </c>
      <c r="J403" s="18">
        <f t="shared" si="12"/>
        <v>10.769944341372913</v>
      </c>
      <c r="K403" s="18">
        <f t="shared" si="13"/>
        <v>38.758802816901408</v>
      </c>
    </row>
    <row r="404" spans="1:11" x14ac:dyDescent="0.25">
      <c r="A404" s="8">
        <v>45305</v>
      </c>
      <c r="B404" s="3" t="s">
        <v>21</v>
      </c>
      <c r="C404" s="3" t="s">
        <v>20</v>
      </c>
      <c r="D404" s="3">
        <v>45376.32</v>
      </c>
      <c r="E404" s="3">
        <v>40249.42</v>
      </c>
      <c r="F404" s="3">
        <v>46475</v>
      </c>
      <c r="G404" s="3">
        <v>7519</v>
      </c>
      <c r="H404" s="3">
        <v>4</v>
      </c>
      <c r="I404" s="3">
        <v>6883</v>
      </c>
      <c r="J404" s="18">
        <f t="shared" si="12"/>
        <v>6.1810081127809546</v>
      </c>
      <c r="K404" s="18">
        <f t="shared" si="13"/>
        <v>15.168704734099196</v>
      </c>
    </row>
    <row r="405" spans="1:11" x14ac:dyDescent="0.25">
      <c r="A405" s="8">
        <v>45305</v>
      </c>
      <c r="B405" s="3" t="s">
        <v>19</v>
      </c>
      <c r="C405" s="3" t="s">
        <v>20</v>
      </c>
      <c r="D405" s="3">
        <v>45199</v>
      </c>
      <c r="E405" s="3">
        <v>40600</v>
      </c>
      <c r="F405" s="3">
        <v>40600</v>
      </c>
      <c r="G405" s="3">
        <v>4692</v>
      </c>
      <c r="H405" s="3">
        <v>3</v>
      </c>
      <c r="I405" s="3">
        <v>6264</v>
      </c>
      <c r="J405" s="18">
        <f t="shared" si="12"/>
        <v>8.6530264279624891</v>
      </c>
      <c r="K405" s="18">
        <f t="shared" si="13"/>
        <v>13.858713688355936</v>
      </c>
    </row>
    <row r="406" spans="1:11" x14ac:dyDescent="0.25">
      <c r="A406" s="8">
        <v>45305</v>
      </c>
      <c r="B406" s="3" t="s">
        <v>21</v>
      </c>
      <c r="C406" s="3" t="s">
        <v>20</v>
      </c>
      <c r="D406" s="3">
        <v>45060.72</v>
      </c>
      <c r="E406" s="3">
        <v>25051.79</v>
      </c>
      <c r="F406" s="3">
        <v>26390</v>
      </c>
      <c r="G406" s="3">
        <v>3431</v>
      </c>
      <c r="H406" s="3">
        <v>4</v>
      </c>
      <c r="I406" s="3">
        <v>2008</v>
      </c>
      <c r="J406" s="18">
        <f t="shared" si="12"/>
        <v>7.6916350918099683</v>
      </c>
      <c r="K406" s="18">
        <f t="shared" si="13"/>
        <v>4.4562093104593092</v>
      </c>
    </row>
    <row r="407" spans="1:11" x14ac:dyDescent="0.25">
      <c r="A407" s="8">
        <v>45305</v>
      </c>
      <c r="B407" s="3" t="s">
        <v>30</v>
      </c>
      <c r="C407" s="3" t="s">
        <v>20</v>
      </c>
      <c r="D407" s="3">
        <v>45000</v>
      </c>
      <c r="E407" s="3">
        <v>45000</v>
      </c>
      <c r="F407" s="3">
        <v>49000</v>
      </c>
      <c r="G407" s="3">
        <v>5072</v>
      </c>
      <c r="H407" s="3">
        <v>1</v>
      </c>
      <c r="I407" s="3">
        <v>13226</v>
      </c>
      <c r="J407" s="18">
        <f t="shared" si="12"/>
        <v>9.6608832807570977</v>
      </c>
      <c r="K407" s="18">
        <f t="shared" si="13"/>
        <v>29.391111111111112</v>
      </c>
    </row>
    <row r="408" spans="1:11" x14ac:dyDescent="0.25">
      <c r="A408" s="8">
        <v>45305</v>
      </c>
      <c r="B408" s="3" t="s">
        <v>22</v>
      </c>
      <c r="C408" s="3" t="s">
        <v>20</v>
      </c>
      <c r="D408" s="3">
        <v>44463.25</v>
      </c>
      <c r="E408" s="3">
        <v>44463.25</v>
      </c>
      <c r="F408" s="3">
        <v>50890</v>
      </c>
      <c r="G408" s="3">
        <v>5573</v>
      </c>
      <c r="H408" s="3">
        <v>9</v>
      </c>
      <c r="I408" s="3">
        <v>14167</v>
      </c>
      <c r="J408" s="18">
        <f t="shared" si="12"/>
        <v>9.1315270052036599</v>
      </c>
      <c r="K408" s="18">
        <f t="shared" si="13"/>
        <v>31.862268277734984</v>
      </c>
    </row>
    <row r="409" spans="1:11" x14ac:dyDescent="0.25">
      <c r="A409" s="8">
        <v>45306</v>
      </c>
      <c r="B409" s="3" t="s">
        <v>21</v>
      </c>
      <c r="C409" s="3" t="s">
        <v>20</v>
      </c>
      <c r="D409" s="3">
        <v>44279.66</v>
      </c>
      <c r="E409" s="3">
        <v>41991.53</v>
      </c>
      <c r="F409" s="3">
        <v>47300</v>
      </c>
      <c r="G409" s="3">
        <v>6292</v>
      </c>
      <c r="H409" s="3">
        <v>3</v>
      </c>
      <c r="I409" s="3">
        <v>5232</v>
      </c>
      <c r="J409" s="18">
        <f t="shared" si="12"/>
        <v>7.5174825174825175</v>
      </c>
      <c r="K409" s="18">
        <f t="shared" si="13"/>
        <v>11.81580888380805</v>
      </c>
    </row>
    <row r="410" spans="1:11" x14ac:dyDescent="0.25">
      <c r="A410" s="8">
        <v>45306</v>
      </c>
      <c r="B410" s="3" t="s">
        <v>21</v>
      </c>
      <c r="C410" s="3" t="s">
        <v>20</v>
      </c>
      <c r="D410" s="3">
        <v>44067.799999999996</v>
      </c>
      <c r="E410" s="3">
        <v>31779.659999999996</v>
      </c>
      <c r="F410" s="3">
        <v>37500</v>
      </c>
      <c r="G410" s="3">
        <v>4494</v>
      </c>
      <c r="H410" s="3">
        <v>3</v>
      </c>
      <c r="I410" s="3">
        <v>16394</v>
      </c>
      <c r="J410" s="18">
        <f t="shared" si="12"/>
        <v>8.344459279038718</v>
      </c>
      <c r="K410" s="18">
        <f t="shared" si="13"/>
        <v>37.201766369094898</v>
      </c>
    </row>
    <row r="411" spans="1:11" x14ac:dyDescent="0.25">
      <c r="A411" s="8">
        <v>45306</v>
      </c>
      <c r="B411" s="3" t="s">
        <v>32</v>
      </c>
      <c r="C411" s="3" t="s">
        <v>20</v>
      </c>
      <c r="D411" s="3">
        <v>44000</v>
      </c>
      <c r="E411" s="3">
        <v>44000</v>
      </c>
      <c r="F411" s="3">
        <v>45500</v>
      </c>
      <c r="G411" s="3">
        <v>7720</v>
      </c>
      <c r="H411" s="3">
        <v>5</v>
      </c>
      <c r="I411" s="3">
        <v>274</v>
      </c>
      <c r="J411" s="18">
        <f t="shared" si="12"/>
        <v>5.8937823834196887</v>
      </c>
      <c r="K411" s="18">
        <f t="shared" si="13"/>
        <v>0.62272727272727268</v>
      </c>
    </row>
    <row r="412" spans="1:11" x14ac:dyDescent="0.25">
      <c r="A412" s="8">
        <v>45306</v>
      </c>
      <c r="B412" s="3" t="s">
        <v>22</v>
      </c>
      <c r="C412" s="3" t="s">
        <v>20</v>
      </c>
      <c r="D412" s="3">
        <v>43986.7</v>
      </c>
      <c r="E412" s="3">
        <v>24584.989999999998</v>
      </c>
      <c r="F412" s="3">
        <v>28700</v>
      </c>
      <c r="G412" s="3">
        <v>6901</v>
      </c>
      <c r="H412" s="3">
        <v>6</v>
      </c>
      <c r="I412" s="3">
        <v>180</v>
      </c>
      <c r="J412" s="18">
        <f t="shared" si="12"/>
        <v>4.1588175626720769</v>
      </c>
      <c r="K412" s="18">
        <f t="shared" si="13"/>
        <v>0.40921460350515049</v>
      </c>
    </row>
    <row r="413" spans="1:11" x14ac:dyDescent="0.25">
      <c r="A413" s="8">
        <v>45306</v>
      </c>
      <c r="B413" s="3" t="s">
        <v>32</v>
      </c>
      <c r="C413" s="3" t="s">
        <v>20</v>
      </c>
      <c r="D413" s="3">
        <v>43700</v>
      </c>
      <c r="E413" s="3">
        <v>43700</v>
      </c>
      <c r="F413" s="3">
        <v>44700</v>
      </c>
      <c r="G413" s="3">
        <v>6113</v>
      </c>
      <c r="H413" s="3">
        <v>4</v>
      </c>
      <c r="I413" s="3">
        <v>13930</v>
      </c>
      <c r="J413" s="18">
        <f t="shared" si="12"/>
        <v>7.3122852936365126</v>
      </c>
      <c r="K413" s="18">
        <f t="shared" si="13"/>
        <v>31.876430205949656</v>
      </c>
    </row>
    <row r="414" spans="1:11" x14ac:dyDescent="0.25">
      <c r="A414" s="8">
        <v>45306</v>
      </c>
      <c r="B414" s="3" t="s">
        <v>21</v>
      </c>
      <c r="C414" s="3" t="s">
        <v>20</v>
      </c>
      <c r="D414" s="3">
        <v>43275</v>
      </c>
      <c r="E414" s="3">
        <v>15475</v>
      </c>
      <c r="F414" s="3">
        <v>19000</v>
      </c>
      <c r="G414" s="3">
        <v>8313</v>
      </c>
      <c r="H414" s="3">
        <v>3</v>
      </c>
      <c r="I414" s="3">
        <v>19335</v>
      </c>
      <c r="J414" s="18">
        <f t="shared" si="12"/>
        <v>2.2855768074100804</v>
      </c>
      <c r="K414" s="18">
        <f t="shared" si="13"/>
        <v>44.679376083188913</v>
      </c>
    </row>
    <row r="415" spans="1:11" x14ac:dyDescent="0.25">
      <c r="A415" s="8">
        <v>45306</v>
      </c>
      <c r="B415" s="3" t="s">
        <v>30</v>
      </c>
      <c r="C415" s="3" t="s">
        <v>20</v>
      </c>
      <c r="D415" s="3">
        <v>43000</v>
      </c>
      <c r="E415" s="3">
        <v>43000</v>
      </c>
      <c r="F415" s="3">
        <v>43000</v>
      </c>
      <c r="G415" s="3">
        <v>8180</v>
      </c>
      <c r="H415" s="3">
        <v>1</v>
      </c>
      <c r="I415" s="3">
        <v>10387</v>
      </c>
      <c r="J415" s="18">
        <f t="shared" si="12"/>
        <v>5.2567237163814182</v>
      </c>
      <c r="K415" s="18">
        <f t="shared" si="13"/>
        <v>24.155813953488373</v>
      </c>
    </row>
    <row r="416" spans="1:11" x14ac:dyDescent="0.25">
      <c r="A416" s="8">
        <v>45306</v>
      </c>
      <c r="B416" s="3" t="s">
        <v>22</v>
      </c>
      <c r="C416" s="3" t="s">
        <v>20</v>
      </c>
      <c r="D416" s="3">
        <v>42758.54</v>
      </c>
      <c r="E416" s="3">
        <v>42758.54</v>
      </c>
      <c r="F416" s="3">
        <v>50250</v>
      </c>
      <c r="G416" s="3">
        <v>8688</v>
      </c>
      <c r="H416" s="3">
        <v>8</v>
      </c>
      <c r="I416" s="3">
        <v>15394</v>
      </c>
      <c r="J416" s="18">
        <f t="shared" si="12"/>
        <v>5.7838397790055245</v>
      </c>
      <c r="K416" s="18">
        <f t="shared" si="13"/>
        <v>36.00216471376244</v>
      </c>
    </row>
    <row r="417" spans="1:11" x14ac:dyDescent="0.25">
      <c r="A417" s="8">
        <v>45306</v>
      </c>
      <c r="B417" s="3" t="s">
        <v>32</v>
      </c>
      <c r="C417" s="3" t="s">
        <v>20</v>
      </c>
      <c r="D417" s="3">
        <v>42460</v>
      </c>
      <c r="E417" s="3">
        <v>42460</v>
      </c>
      <c r="F417" s="3">
        <v>43960</v>
      </c>
      <c r="G417" s="3">
        <v>6189</v>
      </c>
      <c r="H417" s="3">
        <v>3</v>
      </c>
      <c r="I417" s="3">
        <v>81</v>
      </c>
      <c r="J417" s="18">
        <f t="shared" si="12"/>
        <v>7.102924543544999</v>
      </c>
      <c r="K417" s="18">
        <f t="shared" si="13"/>
        <v>0.19076778144135656</v>
      </c>
    </row>
    <row r="418" spans="1:11" x14ac:dyDescent="0.25">
      <c r="A418" s="8">
        <v>45307</v>
      </c>
      <c r="B418" s="3" t="s">
        <v>32</v>
      </c>
      <c r="C418" s="3" t="s">
        <v>20</v>
      </c>
      <c r="D418" s="3">
        <v>42440</v>
      </c>
      <c r="E418" s="3">
        <v>42440</v>
      </c>
      <c r="F418" s="3">
        <v>42940</v>
      </c>
      <c r="G418" s="3">
        <v>3520</v>
      </c>
      <c r="H418" s="3">
        <v>6</v>
      </c>
      <c r="I418" s="3">
        <v>16423</v>
      </c>
      <c r="J418" s="18">
        <f t="shared" si="12"/>
        <v>12.198863636363637</v>
      </c>
      <c r="K418" s="18">
        <f t="shared" si="13"/>
        <v>38.69698397737983</v>
      </c>
    </row>
    <row r="419" spans="1:11" x14ac:dyDescent="0.25">
      <c r="A419" s="8">
        <v>45307</v>
      </c>
      <c r="B419" s="3" t="s">
        <v>30</v>
      </c>
      <c r="C419" s="3" t="s">
        <v>20</v>
      </c>
      <c r="D419" s="3">
        <v>42300</v>
      </c>
      <c r="E419" s="3">
        <v>42300</v>
      </c>
      <c r="F419" s="3">
        <v>46300</v>
      </c>
      <c r="G419" s="3">
        <v>7162</v>
      </c>
      <c r="H419" s="3">
        <v>1</v>
      </c>
      <c r="I419" s="3">
        <v>10333</v>
      </c>
      <c r="J419" s="18">
        <f t="shared" si="12"/>
        <v>6.4646746718793633</v>
      </c>
      <c r="K419" s="18">
        <f t="shared" si="13"/>
        <v>24.42789598108747</v>
      </c>
    </row>
    <row r="420" spans="1:11" x14ac:dyDescent="0.25">
      <c r="A420" s="8">
        <v>45307</v>
      </c>
      <c r="B420" s="3" t="s">
        <v>30</v>
      </c>
      <c r="C420" s="3" t="s">
        <v>20</v>
      </c>
      <c r="D420" s="3">
        <v>42000</v>
      </c>
      <c r="E420" s="3">
        <v>42000</v>
      </c>
      <c r="F420" s="3">
        <v>46000</v>
      </c>
      <c r="G420" s="3">
        <v>8813</v>
      </c>
      <c r="H420" s="3">
        <v>1</v>
      </c>
      <c r="I420" s="3">
        <v>8355</v>
      </c>
      <c r="J420" s="18">
        <f t="shared" si="12"/>
        <v>5.2195620106660616</v>
      </c>
      <c r="K420" s="18">
        <f t="shared" si="13"/>
        <v>19.892857142857142</v>
      </c>
    </row>
    <row r="421" spans="1:11" x14ac:dyDescent="0.25">
      <c r="A421" s="8">
        <v>45307</v>
      </c>
      <c r="B421" s="3" t="s">
        <v>19</v>
      </c>
      <c r="C421" s="3" t="s">
        <v>20</v>
      </c>
      <c r="D421" s="3">
        <v>41996</v>
      </c>
      <c r="E421" s="3">
        <v>38497</v>
      </c>
      <c r="F421" s="3">
        <v>38497</v>
      </c>
      <c r="G421" s="3">
        <v>4979</v>
      </c>
      <c r="H421" s="3">
        <v>2</v>
      </c>
      <c r="I421" s="3">
        <v>4732</v>
      </c>
      <c r="J421" s="18">
        <f t="shared" si="12"/>
        <v>7.7318738702550709</v>
      </c>
      <c r="K421" s="18">
        <f t="shared" si="13"/>
        <v>11.267739784741405</v>
      </c>
    </row>
    <row r="422" spans="1:11" x14ac:dyDescent="0.25">
      <c r="A422" s="8">
        <v>45307</v>
      </c>
      <c r="B422" s="3" t="s">
        <v>32</v>
      </c>
      <c r="C422" s="3" t="s">
        <v>20</v>
      </c>
      <c r="D422" s="3">
        <v>41940</v>
      </c>
      <c r="E422" s="3">
        <v>41940</v>
      </c>
      <c r="F422" s="3">
        <v>42940</v>
      </c>
      <c r="G422" s="3">
        <v>6143</v>
      </c>
      <c r="H422" s="3">
        <v>4</v>
      </c>
      <c r="I422" s="3">
        <v>4213</v>
      </c>
      <c r="J422" s="18">
        <f t="shared" si="12"/>
        <v>6.9900699983721308</v>
      </c>
      <c r="K422" s="18">
        <f t="shared" si="13"/>
        <v>10.045302813543158</v>
      </c>
    </row>
    <row r="423" spans="1:11" x14ac:dyDescent="0.25">
      <c r="A423" s="8">
        <v>45307</v>
      </c>
      <c r="B423" s="3" t="s">
        <v>32</v>
      </c>
      <c r="C423" s="3" t="s">
        <v>20</v>
      </c>
      <c r="D423" s="3">
        <v>41720</v>
      </c>
      <c r="E423" s="3">
        <v>41720</v>
      </c>
      <c r="F423" s="3">
        <v>43220</v>
      </c>
      <c r="G423" s="3">
        <v>4809</v>
      </c>
      <c r="H423" s="3">
        <v>6</v>
      </c>
      <c r="I423" s="3">
        <v>9594</v>
      </c>
      <c r="J423" s="18">
        <f t="shared" si="12"/>
        <v>8.9873154501975456</v>
      </c>
      <c r="K423" s="18">
        <f t="shared" si="13"/>
        <v>22.996164908916587</v>
      </c>
    </row>
    <row r="424" spans="1:11" x14ac:dyDescent="0.25">
      <c r="A424" s="8">
        <v>45307</v>
      </c>
      <c r="B424" s="3" t="s">
        <v>32</v>
      </c>
      <c r="C424" s="3" t="s">
        <v>20</v>
      </c>
      <c r="D424" s="3">
        <v>41660</v>
      </c>
      <c r="E424" s="3">
        <v>41660</v>
      </c>
      <c r="F424" s="3">
        <v>44160</v>
      </c>
      <c r="G424" s="3">
        <v>7858</v>
      </c>
      <c r="H424" s="3">
        <v>6</v>
      </c>
      <c r="I424" s="3">
        <v>11313</v>
      </c>
      <c r="J424" s="18">
        <f t="shared" si="12"/>
        <v>5.6197505726647998</v>
      </c>
      <c r="K424" s="18">
        <f t="shared" si="13"/>
        <v>27.155544887181946</v>
      </c>
    </row>
    <row r="425" spans="1:11" x14ac:dyDescent="0.25">
      <c r="A425" s="8">
        <v>45307</v>
      </c>
      <c r="B425" s="3" t="s">
        <v>19</v>
      </c>
      <c r="C425" s="3" t="s">
        <v>20</v>
      </c>
      <c r="D425" s="3">
        <v>41649</v>
      </c>
      <c r="E425" s="3">
        <v>163.05000000000291</v>
      </c>
      <c r="F425" s="3">
        <v>163.05000000000291</v>
      </c>
      <c r="G425" s="3">
        <v>5473</v>
      </c>
      <c r="H425" s="3">
        <v>4</v>
      </c>
      <c r="I425" s="3">
        <v>18964</v>
      </c>
      <c r="J425" s="18">
        <f t="shared" si="12"/>
        <v>2.979170473232284E-2</v>
      </c>
      <c r="K425" s="18">
        <f t="shared" si="13"/>
        <v>45.532905952123699</v>
      </c>
    </row>
    <row r="426" spans="1:11" x14ac:dyDescent="0.25">
      <c r="A426" s="8">
        <v>45307</v>
      </c>
      <c r="B426" s="3" t="s">
        <v>32</v>
      </c>
      <c r="C426" s="3" t="s">
        <v>20</v>
      </c>
      <c r="D426" s="3">
        <v>40860</v>
      </c>
      <c r="E426" s="3">
        <v>40860</v>
      </c>
      <c r="F426" s="3">
        <v>40860</v>
      </c>
      <c r="G426" s="3">
        <v>7349</v>
      </c>
      <c r="H426" s="3">
        <v>4</v>
      </c>
      <c r="I426" s="3">
        <v>1357</v>
      </c>
      <c r="J426" s="18">
        <f t="shared" si="12"/>
        <v>5.5599401279085594</v>
      </c>
      <c r="K426" s="18">
        <f t="shared" si="13"/>
        <v>3.3210964268232992</v>
      </c>
    </row>
    <row r="427" spans="1:11" x14ac:dyDescent="0.25">
      <c r="A427" s="8">
        <v>45307</v>
      </c>
      <c r="B427" s="3" t="s">
        <v>19</v>
      </c>
      <c r="C427" s="3" t="s">
        <v>20</v>
      </c>
      <c r="D427" s="3">
        <v>40527</v>
      </c>
      <c r="E427" s="3">
        <v>33660.199999999997</v>
      </c>
      <c r="F427" s="3">
        <v>33660.199999999997</v>
      </c>
      <c r="G427" s="3">
        <v>5378</v>
      </c>
      <c r="H427" s="3">
        <v>4</v>
      </c>
      <c r="I427" s="3">
        <v>5099</v>
      </c>
      <c r="J427" s="18">
        <f t="shared" si="12"/>
        <v>6.2588694682037929</v>
      </c>
      <c r="K427" s="18">
        <f t="shared" si="13"/>
        <v>12.581735633034766</v>
      </c>
    </row>
    <row r="428" spans="1:11" x14ac:dyDescent="0.25">
      <c r="A428" s="8">
        <v>45308</v>
      </c>
      <c r="B428" s="3" t="s">
        <v>32</v>
      </c>
      <c r="C428" s="3" t="s">
        <v>20</v>
      </c>
      <c r="D428" s="3">
        <v>40460</v>
      </c>
      <c r="E428" s="3">
        <v>40460</v>
      </c>
      <c r="F428" s="3">
        <v>40960</v>
      </c>
      <c r="G428" s="3">
        <v>3134</v>
      </c>
      <c r="H428" s="3">
        <v>5</v>
      </c>
      <c r="I428" s="3">
        <v>899</v>
      </c>
      <c r="J428" s="18">
        <f t="shared" si="12"/>
        <v>13.069559668155712</v>
      </c>
      <c r="K428" s="18">
        <f t="shared" si="13"/>
        <v>2.2219476025704399</v>
      </c>
    </row>
    <row r="429" spans="1:11" x14ac:dyDescent="0.25">
      <c r="A429" s="8">
        <v>45308</v>
      </c>
      <c r="B429" s="3" t="s">
        <v>19</v>
      </c>
      <c r="C429" s="3" t="s">
        <v>20</v>
      </c>
      <c r="D429" s="3">
        <v>40300</v>
      </c>
      <c r="E429" s="3">
        <v>37710</v>
      </c>
      <c r="F429" s="3">
        <v>37710</v>
      </c>
      <c r="G429" s="3">
        <v>7737</v>
      </c>
      <c r="H429" s="3">
        <v>3</v>
      </c>
      <c r="I429" s="3">
        <v>9440</v>
      </c>
      <c r="J429" s="18">
        <f t="shared" si="12"/>
        <v>4.8739821636293135</v>
      </c>
      <c r="K429" s="18">
        <f t="shared" si="13"/>
        <v>23.424317617866006</v>
      </c>
    </row>
    <row r="430" spans="1:11" x14ac:dyDescent="0.25">
      <c r="A430" s="8">
        <v>45308</v>
      </c>
      <c r="B430" s="3" t="s">
        <v>32</v>
      </c>
      <c r="C430" s="3" t="s">
        <v>20</v>
      </c>
      <c r="D430" s="3">
        <v>40120</v>
      </c>
      <c r="E430" s="3">
        <v>40120</v>
      </c>
      <c r="F430" s="3">
        <v>41120</v>
      </c>
      <c r="G430" s="3">
        <v>7870</v>
      </c>
      <c r="H430" s="3">
        <v>4</v>
      </c>
      <c r="I430" s="3">
        <v>19689</v>
      </c>
      <c r="J430" s="18">
        <f t="shared" si="12"/>
        <v>5.2249047013977128</v>
      </c>
      <c r="K430" s="18">
        <f t="shared" si="13"/>
        <v>49.075274177467598</v>
      </c>
    </row>
    <row r="431" spans="1:11" x14ac:dyDescent="0.25">
      <c r="A431" s="8">
        <v>45308</v>
      </c>
      <c r="B431" s="3" t="s">
        <v>30</v>
      </c>
      <c r="C431" s="3" t="s">
        <v>20</v>
      </c>
      <c r="D431" s="3">
        <v>40000</v>
      </c>
      <c r="E431" s="3">
        <v>40000</v>
      </c>
      <c r="F431" s="3">
        <v>44000</v>
      </c>
      <c r="G431" s="3">
        <v>4618</v>
      </c>
      <c r="H431" s="3">
        <v>1</v>
      </c>
      <c r="I431" s="3">
        <v>4536</v>
      </c>
      <c r="J431" s="18">
        <f t="shared" si="12"/>
        <v>9.5279341706366392</v>
      </c>
      <c r="K431" s="18">
        <f t="shared" si="13"/>
        <v>11.34</v>
      </c>
    </row>
    <row r="432" spans="1:11" x14ac:dyDescent="0.25">
      <c r="A432" s="8">
        <v>45308</v>
      </c>
      <c r="B432" s="3" t="s">
        <v>30</v>
      </c>
      <c r="C432" s="3" t="s">
        <v>20</v>
      </c>
      <c r="D432" s="3">
        <v>40000</v>
      </c>
      <c r="E432" s="3">
        <v>40000</v>
      </c>
      <c r="F432" s="3">
        <v>40000</v>
      </c>
      <c r="G432" s="3">
        <v>7938</v>
      </c>
      <c r="H432" s="3">
        <v>1</v>
      </c>
      <c r="I432" s="3">
        <v>7758</v>
      </c>
      <c r="J432" s="18">
        <f t="shared" si="12"/>
        <v>5.0390526581002772</v>
      </c>
      <c r="K432" s="18">
        <f t="shared" si="13"/>
        <v>19.395</v>
      </c>
    </row>
    <row r="433" spans="1:11" x14ac:dyDescent="0.25">
      <c r="A433" s="8">
        <v>45308</v>
      </c>
      <c r="B433" s="3" t="s">
        <v>19</v>
      </c>
      <c r="C433" s="3" t="s">
        <v>20</v>
      </c>
      <c r="D433" s="3">
        <v>39825</v>
      </c>
      <c r="E433" s="3">
        <v>39825</v>
      </c>
      <c r="F433" s="3">
        <v>39825</v>
      </c>
      <c r="G433" s="3">
        <v>6483</v>
      </c>
      <c r="H433" s="3">
        <v>3</v>
      </c>
      <c r="I433" s="3">
        <v>3949</v>
      </c>
      <c r="J433" s="18">
        <f t="shared" si="12"/>
        <v>6.1429893567792693</v>
      </c>
      <c r="K433" s="18">
        <f t="shared" si="13"/>
        <v>9.9158819836785934</v>
      </c>
    </row>
    <row r="434" spans="1:11" x14ac:dyDescent="0.25">
      <c r="A434" s="8">
        <v>45308</v>
      </c>
      <c r="B434" s="3" t="s">
        <v>32</v>
      </c>
      <c r="C434" s="3" t="s">
        <v>20</v>
      </c>
      <c r="D434" s="3">
        <v>39500</v>
      </c>
      <c r="E434" s="3">
        <v>39500</v>
      </c>
      <c r="F434" s="3">
        <v>40000</v>
      </c>
      <c r="G434" s="3">
        <v>8271</v>
      </c>
      <c r="H434" s="3">
        <v>5</v>
      </c>
      <c r="I434" s="3">
        <v>16456</v>
      </c>
      <c r="J434" s="18">
        <f t="shared" si="12"/>
        <v>4.8361745859025511</v>
      </c>
      <c r="K434" s="18">
        <f t="shared" si="13"/>
        <v>41.660759493670888</v>
      </c>
    </row>
    <row r="435" spans="1:11" x14ac:dyDescent="0.25">
      <c r="A435" s="8">
        <v>45308</v>
      </c>
      <c r="B435" s="3" t="s">
        <v>19</v>
      </c>
      <c r="C435" s="3" t="s">
        <v>20</v>
      </c>
      <c r="D435" s="3">
        <v>39389.64</v>
      </c>
      <c r="E435" s="3">
        <v>24870.839999999997</v>
      </c>
      <c r="F435" s="3">
        <v>24870.839999999997</v>
      </c>
      <c r="G435" s="3">
        <v>8149</v>
      </c>
      <c r="H435" s="3">
        <v>2</v>
      </c>
      <c r="I435" s="3">
        <v>12468</v>
      </c>
      <c r="J435" s="18">
        <f t="shared" si="12"/>
        <v>3.0520112897288008</v>
      </c>
      <c r="K435" s="18">
        <f t="shared" si="13"/>
        <v>31.65299302049981</v>
      </c>
    </row>
    <row r="436" spans="1:11" x14ac:dyDescent="0.25">
      <c r="A436" s="8">
        <v>45308</v>
      </c>
      <c r="B436" s="3" t="s">
        <v>19</v>
      </c>
      <c r="C436" s="3" t="s">
        <v>20</v>
      </c>
      <c r="D436" s="3">
        <v>38657</v>
      </c>
      <c r="E436" s="3">
        <v>38657</v>
      </c>
      <c r="F436" s="3">
        <v>38657</v>
      </c>
      <c r="G436" s="3">
        <v>7863</v>
      </c>
      <c r="H436" s="3">
        <v>2</v>
      </c>
      <c r="I436" s="3">
        <v>8140</v>
      </c>
      <c r="J436" s="18">
        <f t="shared" si="12"/>
        <v>4.9163169273814065</v>
      </c>
      <c r="K436" s="18">
        <f t="shared" si="13"/>
        <v>21.056988385027292</v>
      </c>
    </row>
    <row r="437" spans="1:11" x14ac:dyDescent="0.25">
      <c r="A437" s="8">
        <v>45308</v>
      </c>
      <c r="B437" s="3" t="s">
        <v>19</v>
      </c>
      <c r="C437" s="3" t="s">
        <v>20</v>
      </c>
      <c r="D437" s="3">
        <v>38639</v>
      </c>
      <c r="E437" s="3">
        <v>38639</v>
      </c>
      <c r="F437" s="3">
        <v>41639</v>
      </c>
      <c r="G437" s="3">
        <v>8196</v>
      </c>
      <c r="H437" s="3">
        <v>3</v>
      </c>
      <c r="I437" s="3">
        <v>9915</v>
      </c>
      <c r="J437" s="18">
        <f t="shared" si="12"/>
        <v>5.0804050756466568</v>
      </c>
      <c r="K437" s="18">
        <f t="shared" si="13"/>
        <v>25.660601982452963</v>
      </c>
    </row>
    <row r="438" spans="1:11" x14ac:dyDescent="0.25">
      <c r="A438" s="8">
        <v>45309</v>
      </c>
      <c r="B438" s="3" t="s">
        <v>32</v>
      </c>
      <c r="C438" s="3" t="s">
        <v>20</v>
      </c>
      <c r="D438" s="3">
        <v>38460</v>
      </c>
      <c r="E438" s="3">
        <v>38460</v>
      </c>
      <c r="F438" s="3">
        <v>38460</v>
      </c>
      <c r="G438" s="3">
        <v>8970</v>
      </c>
      <c r="H438" s="3">
        <v>4</v>
      </c>
      <c r="I438" s="3">
        <v>9598</v>
      </c>
      <c r="J438" s="18">
        <f t="shared" si="12"/>
        <v>4.2876254180602009</v>
      </c>
      <c r="K438" s="18">
        <f t="shared" si="13"/>
        <v>24.955798231929275</v>
      </c>
    </row>
    <row r="439" spans="1:11" x14ac:dyDescent="0.25">
      <c r="A439" s="8">
        <v>45309</v>
      </c>
      <c r="B439" s="3" t="s">
        <v>32</v>
      </c>
      <c r="C439" s="3" t="s">
        <v>20</v>
      </c>
      <c r="D439" s="3">
        <v>38240</v>
      </c>
      <c r="E439" s="3">
        <v>38240</v>
      </c>
      <c r="F439" s="3">
        <v>38800</v>
      </c>
      <c r="G439" s="3">
        <v>6897</v>
      </c>
      <c r="H439" s="3">
        <v>5</v>
      </c>
      <c r="I439" s="3">
        <v>9285</v>
      </c>
      <c r="J439" s="18">
        <f t="shared" si="12"/>
        <v>5.6256343337683052</v>
      </c>
      <c r="K439" s="18">
        <f t="shared" si="13"/>
        <v>24.280857740585773</v>
      </c>
    </row>
    <row r="440" spans="1:11" x14ac:dyDescent="0.25">
      <c r="A440" s="8">
        <v>45309</v>
      </c>
      <c r="B440" s="3" t="s">
        <v>32</v>
      </c>
      <c r="C440" s="3" t="s">
        <v>20</v>
      </c>
      <c r="D440" s="3">
        <v>38200</v>
      </c>
      <c r="E440" s="3">
        <v>38200</v>
      </c>
      <c r="F440" s="3">
        <v>38200</v>
      </c>
      <c r="G440" s="3">
        <v>6299</v>
      </c>
      <c r="H440" s="3">
        <v>3</v>
      </c>
      <c r="I440" s="3">
        <v>17764</v>
      </c>
      <c r="J440" s="18">
        <f t="shared" si="12"/>
        <v>6.064454675345293</v>
      </c>
      <c r="K440" s="18">
        <f t="shared" si="13"/>
        <v>46.502617801047123</v>
      </c>
    </row>
    <row r="441" spans="1:11" x14ac:dyDescent="0.25">
      <c r="A441" s="8">
        <v>45309</v>
      </c>
      <c r="B441" s="3" t="s">
        <v>21</v>
      </c>
      <c r="C441" s="3" t="s">
        <v>20</v>
      </c>
      <c r="D441" s="3">
        <v>38135.58</v>
      </c>
      <c r="E441" s="3">
        <v>37118.639999999999</v>
      </c>
      <c r="F441" s="3">
        <v>43800</v>
      </c>
      <c r="G441" s="3">
        <v>7508</v>
      </c>
      <c r="H441" s="3">
        <v>3</v>
      </c>
      <c r="I441" s="3">
        <v>13839</v>
      </c>
      <c r="J441" s="18">
        <f t="shared" si="12"/>
        <v>5.8337773042088443</v>
      </c>
      <c r="K441" s="18">
        <f t="shared" si="13"/>
        <v>36.288945913501244</v>
      </c>
    </row>
    <row r="442" spans="1:11" x14ac:dyDescent="0.25">
      <c r="A442" s="8">
        <v>45309</v>
      </c>
      <c r="B442" s="3" t="s">
        <v>32</v>
      </c>
      <c r="C442" s="3" t="s">
        <v>20</v>
      </c>
      <c r="D442" s="3">
        <v>38020</v>
      </c>
      <c r="E442" s="3">
        <v>38020</v>
      </c>
      <c r="F442" s="3">
        <v>38020</v>
      </c>
      <c r="G442" s="3">
        <v>5261</v>
      </c>
      <c r="H442" s="3">
        <v>3</v>
      </c>
      <c r="I442" s="3">
        <v>16817</v>
      </c>
      <c r="J442" s="18">
        <f t="shared" si="12"/>
        <v>7.2267629728188556</v>
      </c>
      <c r="K442" s="18">
        <f t="shared" si="13"/>
        <v>44.23198316675434</v>
      </c>
    </row>
    <row r="443" spans="1:11" x14ac:dyDescent="0.25">
      <c r="A443" s="8">
        <v>45309</v>
      </c>
      <c r="B443" s="3" t="s">
        <v>30</v>
      </c>
      <c r="C443" s="3" t="s">
        <v>20</v>
      </c>
      <c r="D443" s="3">
        <v>38000</v>
      </c>
      <c r="E443" s="3">
        <v>32300</v>
      </c>
      <c r="F443" s="3">
        <v>32300</v>
      </c>
      <c r="G443" s="3">
        <v>7700</v>
      </c>
      <c r="H443" s="3">
        <v>1</v>
      </c>
      <c r="I443" s="3">
        <v>2110</v>
      </c>
      <c r="J443" s="18">
        <f t="shared" si="12"/>
        <v>4.1948051948051948</v>
      </c>
      <c r="K443" s="18">
        <f t="shared" si="13"/>
        <v>5.552631578947369</v>
      </c>
    </row>
    <row r="444" spans="1:11" x14ac:dyDescent="0.25">
      <c r="A444" s="8">
        <v>45309</v>
      </c>
      <c r="B444" s="3" t="s">
        <v>30</v>
      </c>
      <c r="C444" s="3" t="s">
        <v>20</v>
      </c>
      <c r="D444" s="3">
        <v>38000</v>
      </c>
      <c r="E444" s="3">
        <v>34200</v>
      </c>
      <c r="F444" s="3">
        <v>34200</v>
      </c>
      <c r="G444" s="3">
        <v>7176</v>
      </c>
      <c r="H444" s="3">
        <v>1</v>
      </c>
      <c r="I444" s="3">
        <v>3675</v>
      </c>
      <c r="J444" s="18">
        <f t="shared" si="12"/>
        <v>4.7658862876254178</v>
      </c>
      <c r="K444" s="18">
        <f t="shared" si="13"/>
        <v>9.6710526315789469</v>
      </c>
    </row>
    <row r="445" spans="1:11" x14ac:dyDescent="0.25">
      <c r="A445" s="8">
        <v>45309</v>
      </c>
      <c r="B445" s="3" t="s">
        <v>30</v>
      </c>
      <c r="C445" s="3" t="s">
        <v>20</v>
      </c>
      <c r="D445" s="3">
        <v>38000</v>
      </c>
      <c r="E445" s="3">
        <v>17000</v>
      </c>
      <c r="F445" s="3">
        <v>18500</v>
      </c>
      <c r="G445" s="3">
        <v>6825</v>
      </c>
      <c r="H445" s="3">
        <v>0</v>
      </c>
      <c r="I445" s="3">
        <v>17655</v>
      </c>
      <c r="J445" s="18">
        <f t="shared" si="12"/>
        <v>2.7106227106227108</v>
      </c>
      <c r="K445" s="18">
        <f t="shared" si="13"/>
        <v>46.460526315789473</v>
      </c>
    </row>
    <row r="446" spans="1:11" x14ac:dyDescent="0.25">
      <c r="A446" s="8">
        <v>45309</v>
      </c>
      <c r="B446" s="3" t="s">
        <v>30</v>
      </c>
      <c r="C446" s="3" t="s">
        <v>20</v>
      </c>
      <c r="D446" s="3">
        <v>38000</v>
      </c>
      <c r="E446" s="3">
        <v>38000</v>
      </c>
      <c r="F446" s="3">
        <v>42000</v>
      </c>
      <c r="G446" s="3">
        <v>6678</v>
      </c>
      <c r="H446" s="3">
        <v>1</v>
      </c>
      <c r="I446" s="3">
        <v>16162</v>
      </c>
      <c r="J446" s="18">
        <f t="shared" si="12"/>
        <v>6.2893081761006293</v>
      </c>
      <c r="K446" s="18">
        <f t="shared" si="13"/>
        <v>42.531578947368423</v>
      </c>
    </row>
    <row r="447" spans="1:11" x14ac:dyDescent="0.25">
      <c r="A447" s="8">
        <v>45309</v>
      </c>
      <c r="B447" s="3" t="s">
        <v>32</v>
      </c>
      <c r="C447" s="3" t="s">
        <v>20</v>
      </c>
      <c r="D447" s="3">
        <v>37940</v>
      </c>
      <c r="E447" s="3">
        <v>37940</v>
      </c>
      <c r="F447" s="3">
        <v>40940</v>
      </c>
      <c r="G447" s="3">
        <v>5304</v>
      </c>
      <c r="H447" s="3">
        <v>3</v>
      </c>
      <c r="I447" s="3">
        <v>18821</v>
      </c>
      <c r="J447" s="18">
        <f t="shared" si="12"/>
        <v>7.7187028657616894</v>
      </c>
      <c r="K447" s="18">
        <f t="shared" si="13"/>
        <v>49.607274644175014</v>
      </c>
    </row>
    <row r="448" spans="1:11" x14ac:dyDescent="0.25">
      <c r="A448" s="8">
        <v>45310</v>
      </c>
      <c r="B448" s="3" t="s">
        <v>32</v>
      </c>
      <c r="C448" s="3" t="s">
        <v>20</v>
      </c>
      <c r="D448" s="3">
        <v>37900</v>
      </c>
      <c r="E448" s="3">
        <v>37900</v>
      </c>
      <c r="F448" s="3">
        <v>40400</v>
      </c>
      <c r="G448" s="3">
        <v>8737</v>
      </c>
      <c r="H448" s="3">
        <v>5</v>
      </c>
      <c r="I448" s="3">
        <v>13366</v>
      </c>
      <c r="J448" s="18">
        <f t="shared" si="12"/>
        <v>4.624012819045439</v>
      </c>
      <c r="K448" s="18">
        <f t="shared" si="13"/>
        <v>35.266490765171504</v>
      </c>
    </row>
    <row r="449" spans="1:11" x14ac:dyDescent="0.25">
      <c r="A449" s="8">
        <v>45310</v>
      </c>
      <c r="B449" s="3" t="s">
        <v>32</v>
      </c>
      <c r="C449" s="3" t="s">
        <v>20</v>
      </c>
      <c r="D449" s="3">
        <v>37880</v>
      </c>
      <c r="E449" s="3">
        <v>37880</v>
      </c>
      <c r="F449" s="3">
        <v>39880</v>
      </c>
      <c r="G449" s="3">
        <v>4766</v>
      </c>
      <c r="H449" s="3">
        <v>1</v>
      </c>
      <c r="I449" s="3">
        <v>9184</v>
      </c>
      <c r="J449" s="18">
        <f t="shared" si="12"/>
        <v>8.3676038606798162</v>
      </c>
      <c r="K449" s="18">
        <f t="shared" si="13"/>
        <v>24.244984160506863</v>
      </c>
    </row>
    <row r="450" spans="1:11" x14ac:dyDescent="0.25">
      <c r="A450" s="8">
        <v>45310</v>
      </c>
      <c r="B450" s="3" t="s">
        <v>21</v>
      </c>
      <c r="C450" s="3" t="s">
        <v>20</v>
      </c>
      <c r="D450" s="3">
        <v>37737.81</v>
      </c>
      <c r="E450" s="3">
        <v>37737.81</v>
      </c>
      <c r="F450" s="3">
        <v>41900</v>
      </c>
      <c r="G450" s="3">
        <v>8784</v>
      </c>
      <c r="H450" s="3">
        <v>3</v>
      </c>
      <c r="I450" s="3">
        <v>954</v>
      </c>
      <c r="J450" s="18">
        <f t="shared" si="12"/>
        <v>4.7700364298724951</v>
      </c>
      <c r="K450" s="18">
        <f t="shared" si="13"/>
        <v>2.5279686341099286</v>
      </c>
    </row>
    <row r="451" spans="1:11" x14ac:dyDescent="0.25">
      <c r="A451" s="8">
        <v>45310</v>
      </c>
      <c r="B451" s="3" t="s">
        <v>21</v>
      </c>
      <c r="C451" s="3" t="s">
        <v>20</v>
      </c>
      <c r="D451" s="3">
        <v>37688.160000000003</v>
      </c>
      <c r="E451" s="3">
        <v>13352.46</v>
      </c>
      <c r="F451" s="3">
        <v>15825</v>
      </c>
      <c r="G451" s="3">
        <v>8399</v>
      </c>
      <c r="H451" s="3">
        <v>3</v>
      </c>
      <c r="I451" s="3">
        <v>11673</v>
      </c>
      <c r="J451" s="18">
        <f t="shared" ref="J451:J514" si="14">IFERROR(F451/G451,"NA")</f>
        <v>1.8841528753423027</v>
      </c>
      <c r="K451" s="18">
        <f t="shared" ref="K451:K514" si="15">(I451/D451)*100</f>
        <v>30.972591922768316</v>
      </c>
    </row>
    <row r="452" spans="1:11" x14ac:dyDescent="0.25">
      <c r="A452" s="8">
        <v>45310</v>
      </c>
      <c r="B452" s="3" t="s">
        <v>32</v>
      </c>
      <c r="C452" s="3" t="s">
        <v>20</v>
      </c>
      <c r="D452" s="3">
        <v>37480</v>
      </c>
      <c r="E452" s="3">
        <v>37480</v>
      </c>
      <c r="F452" s="3">
        <v>38480</v>
      </c>
      <c r="G452" s="3">
        <v>3416</v>
      </c>
      <c r="H452" s="3">
        <v>5</v>
      </c>
      <c r="I452" s="3">
        <v>12043</v>
      </c>
      <c r="J452" s="18">
        <f t="shared" si="14"/>
        <v>11.264637002341921</v>
      </c>
      <c r="K452" s="18">
        <f t="shared" si="15"/>
        <v>32.131803628601922</v>
      </c>
    </row>
    <row r="453" spans="1:11" x14ac:dyDescent="0.25">
      <c r="A453" s="8">
        <v>45310</v>
      </c>
      <c r="B453" s="3" t="s">
        <v>32</v>
      </c>
      <c r="C453" s="3" t="s">
        <v>20</v>
      </c>
      <c r="D453" s="3">
        <v>37460</v>
      </c>
      <c r="E453" s="3">
        <v>37460</v>
      </c>
      <c r="F453" s="3">
        <v>39460</v>
      </c>
      <c r="G453" s="3">
        <v>5642</v>
      </c>
      <c r="H453" s="3">
        <v>3</v>
      </c>
      <c r="I453" s="3">
        <v>18215</v>
      </c>
      <c r="J453" s="18">
        <f t="shared" si="14"/>
        <v>6.9939737681673169</v>
      </c>
      <c r="K453" s="18">
        <f t="shared" si="15"/>
        <v>48.625200213561129</v>
      </c>
    </row>
    <row r="454" spans="1:11" x14ac:dyDescent="0.25">
      <c r="A454" s="8">
        <v>45310</v>
      </c>
      <c r="B454" s="3" t="s">
        <v>21</v>
      </c>
      <c r="C454" s="3" t="s">
        <v>20</v>
      </c>
      <c r="D454" s="3">
        <v>37457.630000000005</v>
      </c>
      <c r="E454" s="3">
        <v>37457.630000000005</v>
      </c>
      <c r="F454" s="3">
        <v>44200</v>
      </c>
      <c r="G454" s="3">
        <v>6932</v>
      </c>
      <c r="H454" s="3">
        <v>4</v>
      </c>
      <c r="I454" s="3">
        <v>15099</v>
      </c>
      <c r="J454" s="18">
        <f t="shared" si="14"/>
        <v>6.3762261973456438</v>
      </c>
      <c r="K454" s="18">
        <f t="shared" si="15"/>
        <v>40.309544410578027</v>
      </c>
    </row>
    <row r="455" spans="1:11" x14ac:dyDescent="0.25">
      <c r="A455" s="8">
        <v>45310</v>
      </c>
      <c r="B455" s="3" t="s">
        <v>19</v>
      </c>
      <c r="C455" s="3" t="s">
        <v>20</v>
      </c>
      <c r="D455" s="3">
        <v>37441.94</v>
      </c>
      <c r="E455" s="3">
        <v>35221.94</v>
      </c>
      <c r="F455" s="3">
        <v>35225</v>
      </c>
      <c r="G455" s="3">
        <v>8842</v>
      </c>
      <c r="H455" s="3">
        <v>6</v>
      </c>
      <c r="I455" s="3">
        <v>15364</v>
      </c>
      <c r="J455" s="18">
        <f t="shared" si="14"/>
        <v>3.9838271884189096</v>
      </c>
      <c r="K455" s="18">
        <f t="shared" si="15"/>
        <v>41.034198548472645</v>
      </c>
    </row>
    <row r="456" spans="1:11" x14ac:dyDescent="0.25">
      <c r="A456" s="8">
        <v>45310</v>
      </c>
      <c r="B456" s="3" t="s">
        <v>32</v>
      </c>
      <c r="C456" s="3" t="s">
        <v>20</v>
      </c>
      <c r="D456" s="3">
        <v>37380</v>
      </c>
      <c r="E456" s="3">
        <v>37380</v>
      </c>
      <c r="F456" s="3">
        <v>38380</v>
      </c>
      <c r="G456" s="3">
        <v>3971</v>
      </c>
      <c r="H456" s="3">
        <v>6</v>
      </c>
      <c r="I456" s="3">
        <v>18781</v>
      </c>
      <c r="J456" s="18">
        <f t="shared" si="14"/>
        <v>9.6650717703349276</v>
      </c>
      <c r="K456" s="18">
        <f t="shared" si="15"/>
        <v>50.243445692883896</v>
      </c>
    </row>
    <row r="457" spans="1:11" x14ac:dyDescent="0.25">
      <c r="A457" s="8">
        <v>45310</v>
      </c>
      <c r="B457" s="3" t="s">
        <v>19</v>
      </c>
      <c r="C457" s="3" t="s">
        <v>20</v>
      </c>
      <c r="D457" s="3">
        <v>37200</v>
      </c>
      <c r="E457" s="3">
        <v>33480</v>
      </c>
      <c r="F457" s="3">
        <v>33480</v>
      </c>
      <c r="G457" s="3">
        <v>4125</v>
      </c>
      <c r="H457" s="3">
        <v>3</v>
      </c>
      <c r="I457" s="3">
        <v>17134</v>
      </c>
      <c r="J457" s="18">
        <f t="shared" si="14"/>
        <v>8.1163636363636371</v>
      </c>
      <c r="K457" s="18">
        <f t="shared" si="15"/>
        <v>46.059139784946233</v>
      </c>
    </row>
    <row r="458" spans="1:11" x14ac:dyDescent="0.25">
      <c r="A458" s="8">
        <v>45311</v>
      </c>
      <c r="B458" s="3" t="s">
        <v>32</v>
      </c>
      <c r="C458" s="3" t="s">
        <v>20</v>
      </c>
      <c r="D458" s="3">
        <v>36980</v>
      </c>
      <c r="E458" s="3">
        <v>36980</v>
      </c>
      <c r="F458" s="3">
        <v>37480</v>
      </c>
      <c r="G458" s="3">
        <v>7650</v>
      </c>
      <c r="H458" s="3">
        <v>6</v>
      </c>
      <c r="I458" s="3">
        <v>6151</v>
      </c>
      <c r="J458" s="18">
        <f t="shared" si="14"/>
        <v>4.8993464052287585</v>
      </c>
      <c r="K458" s="18">
        <f t="shared" si="15"/>
        <v>16.63331530557058</v>
      </c>
    </row>
    <row r="459" spans="1:11" x14ac:dyDescent="0.25">
      <c r="A459" s="8">
        <v>45311</v>
      </c>
      <c r="B459" s="3" t="s">
        <v>22</v>
      </c>
      <c r="C459" s="3" t="s">
        <v>20</v>
      </c>
      <c r="D459" s="3">
        <v>36956.35</v>
      </c>
      <c r="E459" s="3">
        <v>36956.35</v>
      </c>
      <c r="F459" s="3">
        <v>39070</v>
      </c>
      <c r="G459" s="3">
        <v>4008</v>
      </c>
      <c r="H459" s="3">
        <v>4</v>
      </c>
      <c r="I459" s="3">
        <v>5852</v>
      </c>
      <c r="J459" s="18">
        <f t="shared" si="14"/>
        <v>9.7480039920159687</v>
      </c>
      <c r="K459" s="18">
        <f t="shared" si="15"/>
        <v>15.834897115110124</v>
      </c>
    </row>
    <row r="460" spans="1:11" x14ac:dyDescent="0.25">
      <c r="A460" s="8">
        <v>45311</v>
      </c>
      <c r="B460" s="3" t="s">
        <v>21</v>
      </c>
      <c r="C460" s="3" t="s">
        <v>20</v>
      </c>
      <c r="D460" s="3">
        <v>36864.399999999994</v>
      </c>
      <c r="E460" s="3">
        <v>8983.0499999999993</v>
      </c>
      <c r="F460" s="3">
        <v>10600</v>
      </c>
      <c r="G460" s="3">
        <v>4728</v>
      </c>
      <c r="H460" s="3">
        <v>2</v>
      </c>
      <c r="I460" s="3">
        <v>145</v>
      </c>
      <c r="J460" s="18">
        <f t="shared" si="14"/>
        <v>2.2419627749576989</v>
      </c>
      <c r="K460" s="18">
        <f t="shared" si="15"/>
        <v>0.39333340567051145</v>
      </c>
    </row>
    <row r="461" spans="1:11" x14ac:dyDescent="0.25">
      <c r="A461" s="8">
        <v>45311</v>
      </c>
      <c r="B461" s="3" t="s">
        <v>21</v>
      </c>
      <c r="C461" s="3" t="s">
        <v>20</v>
      </c>
      <c r="D461" s="3">
        <v>36639.279999999999</v>
      </c>
      <c r="E461" s="3">
        <v>32975.360000000001</v>
      </c>
      <c r="F461" s="3">
        <v>33930</v>
      </c>
      <c r="G461" s="3">
        <v>8353</v>
      </c>
      <c r="H461" s="3">
        <v>3</v>
      </c>
      <c r="I461" s="3">
        <v>5641</v>
      </c>
      <c r="J461" s="18">
        <f t="shared" si="14"/>
        <v>4.062013647791213</v>
      </c>
      <c r="K461" s="18">
        <f t="shared" si="15"/>
        <v>15.396044900445643</v>
      </c>
    </row>
    <row r="462" spans="1:11" x14ac:dyDescent="0.25">
      <c r="A462" s="8">
        <v>45311</v>
      </c>
      <c r="B462" s="3" t="s">
        <v>21</v>
      </c>
      <c r="C462" s="3" t="s">
        <v>20</v>
      </c>
      <c r="D462" s="3">
        <v>36491.520000000004</v>
      </c>
      <c r="E462" s="3">
        <v>19093.22</v>
      </c>
      <c r="F462" s="3">
        <v>22530</v>
      </c>
      <c r="G462" s="3">
        <v>8127</v>
      </c>
      <c r="H462" s="3">
        <v>4</v>
      </c>
      <c r="I462" s="3">
        <v>3038</v>
      </c>
      <c r="J462" s="18">
        <f t="shared" si="14"/>
        <v>2.7722406792174232</v>
      </c>
      <c r="K462" s="18">
        <f t="shared" si="15"/>
        <v>8.3252218597635821</v>
      </c>
    </row>
    <row r="463" spans="1:11" x14ac:dyDescent="0.25">
      <c r="A463" s="8">
        <v>45311</v>
      </c>
      <c r="B463" s="3" t="s">
        <v>21</v>
      </c>
      <c r="C463" s="3" t="s">
        <v>20</v>
      </c>
      <c r="D463" s="3">
        <v>36271.19</v>
      </c>
      <c r="E463" s="3">
        <v>36271.19</v>
      </c>
      <c r="F463" s="3">
        <v>42800</v>
      </c>
      <c r="G463" s="3">
        <v>7087</v>
      </c>
      <c r="H463" s="3">
        <v>2</v>
      </c>
      <c r="I463" s="3">
        <v>10931</v>
      </c>
      <c r="J463" s="18">
        <f t="shared" si="14"/>
        <v>6.0392267532101034</v>
      </c>
      <c r="K463" s="18">
        <f t="shared" si="15"/>
        <v>30.136866201522473</v>
      </c>
    </row>
    <row r="464" spans="1:11" x14ac:dyDescent="0.25">
      <c r="A464" s="8">
        <v>45311</v>
      </c>
      <c r="B464" s="3" t="s">
        <v>21</v>
      </c>
      <c r="C464" s="3" t="s">
        <v>20</v>
      </c>
      <c r="D464" s="3">
        <v>36199.15</v>
      </c>
      <c r="E464" s="3">
        <v>36199.15</v>
      </c>
      <c r="F464" s="3">
        <v>43215</v>
      </c>
      <c r="G464" s="3">
        <v>7210</v>
      </c>
      <c r="H464" s="3">
        <v>3</v>
      </c>
      <c r="I464" s="3">
        <v>15955</v>
      </c>
      <c r="J464" s="18">
        <f t="shared" si="14"/>
        <v>5.9937586685159499</v>
      </c>
      <c r="K464" s="18">
        <f t="shared" si="15"/>
        <v>44.075620560151272</v>
      </c>
    </row>
    <row r="465" spans="1:11" x14ac:dyDescent="0.25">
      <c r="A465" s="8">
        <v>45311</v>
      </c>
      <c r="B465" s="3" t="s">
        <v>19</v>
      </c>
      <c r="C465" s="3" t="s">
        <v>20</v>
      </c>
      <c r="D465" s="3">
        <v>36117.599999999999</v>
      </c>
      <c r="E465" s="3">
        <v>-69377.45</v>
      </c>
      <c r="F465" s="3">
        <v>-69377.45</v>
      </c>
      <c r="G465" s="3">
        <v>6937</v>
      </c>
      <c r="H465" s="3">
        <v>1</v>
      </c>
      <c r="I465" s="3">
        <v>12744</v>
      </c>
      <c r="J465" s="18">
        <f t="shared" si="14"/>
        <v>-10.001073951275767</v>
      </c>
      <c r="K465" s="18">
        <f t="shared" si="15"/>
        <v>35.284736527344016</v>
      </c>
    </row>
    <row r="466" spans="1:11" x14ac:dyDescent="0.25">
      <c r="A466" s="8">
        <v>45311</v>
      </c>
      <c r="B466" s="3" t="s">
        <v>19</v>
      </c>
      <c r="C466" s="3" t="s">
        <v>20</v>
      </c>
      <c r="D466" s="3">
        <v>36036</v>
      </c>
      <c r="E466" s="3">
        <v>36036</v>
      </c>
      <c r="F466" s="3">
        <v>39036</v>
      </c>
      <c r="G466" s="3">
        <v>5806</v>
      </c>
      <c r="H466" s="3">
        <v>7</v>
      </c>
      <c r="I466" s="3">
        <v>12860</v>
      </c>
      <c r="J466" s="18">
        <f t="shared" si="14"/>
        <v>6.7233895969686532</v>
      </c>
      <c r="K466" s="18">
        <f t="shared" si="15"/>
        <v>35.686535686535684</v>
      </c>
    </row>
    <row r="467" spans="1:11" x14ac:dyDescent="0.25">
      <c r="A467" s="8">
        <v>45311</v>
      </c>
      <c r="B467" s="3" t="s">
        <v>30</v>
      </c>
      <c r="C467" s="3" t="s">
        <v>20</v>
      </c>
      <c r="D467" s="3">
        <v>36001</v>
      </c>
      <c r="E467" s="3">
        <v>36001</v>
      </c>
      <c r="F467" s="3">
        <v>40001.18</v>
      </c>
      <c r="G467" s="3">
        <v>3287</v>
      </c>
      <c r="H467" s="3">
        <v>2</v>
      </c>
      <c r="I467" s="3">
        <v>11260</v>
      </c>
      <c r="J467" s="18">
        <f t="shared" si="14"/>
        <v>12.169510191664132</v>
      </c>
      <c r="K467" s="18">
        <f t="shared" si="15"/>
        <v>31.2769089747507</v>
      </c>
    </row>
    <row r="468" spans="1:11" x14ac:dyDescent="0.25">
      <c r="A468" s="8">
        <v>45312</v>
      </c>
      <c r="B468" s="3" t="s">
        <v>30</v>
      </c>
      <c r="C468" s="3" t="s">
        <v>20</v>
      </c>
      <c r="D468" s="3">
        <v>36000</v>
      </c>
      <c r="E468" s="3">
        <v>32400</v>
      </c>
      <c r="F468" s="3">
        <v>36400</v>
      </c>
      <c r="G468" s="3">
        <v>5535</v>
      </c>
      <c r="H468" s="3">
        <v>1</v>
      </c>
      <c r="I468" s="3">
        <v>15956</v>
      </c>
      <c r="J468" s="18">
        <f t="shared" si="14"/>
        <v>6.5763324299909662</v>
      </c>
      <c r="K468" s="18">
        <f t="shared" si="15"/>
        <v>44.322222222222223</v>
      </c>
    </row>
    <row r="469" spans="1:11" x14ac:dyDescent="0.25">
      <c r="A469" s="8">
        <v>45312</v>
      </c>
      <c r="B469" s="3" t="s">
        <v>30</v>
      </c>
      <c r="C469" s="3" t="s">
        <v>20</v>
      </c>
      <c r="D469" s="3">
        <v>36000</v>
      </c>
      <c r="E469" s="3">
        <v>32400</v>
      </c>
      <c r="F469" s="3">
        <v>36400</v>
      </c>
      <c r="G469" s="3">
        <v>8870</v>
      </c>
      <c r="H469" s="3">
        <v>1</v>
      </c>
      <c r="I469" s="3">
        <v>16060</v>
      </c>
      <c r="J469" s="18">
        <f t="shared" si="14"/>
        <v>4.1037204058624575</v>
      </c>
      <c r="K469" s="18">
        <f t="shared" si="15"/>
        <v>44.611111111111114</v>
      </c>
    </row>
    <row r="470" spans="1:11" x14ac:dyDescent="0.25">
      <c r="A470" s="8">
        <v>45312</v>
      </c>
      <c r="B470" s="3" t="s">
        <v>21</v>
      </c>
      <c r="C470" s="3" t="s">
        <v>20</v>
      </c>
      <c r="D470" s="3">
        <v>35982.14</v>
      </c>
      <c r="E470" s="3">
        <v>33109.380000000005</v>
      </c>
      <c r="F470" s="3">
        <v>37082.5</v>
      </c>
      <c r="G470" s="3">
        <v>4250</v>
      </c>
      <c r="H470" s="3">
        <v>2</v>
      </c>
      <c r="I470" s="3">
        <v>16981</v>
      </c>
      <c r="J470" s="18">
        <f t="shared" si="14"/>
        <v>8.7252941176470582</v>
      </c>
      <c r="K470" s="18">
        <f t="shared" si="15"/>
        <v>47.192857345338552</v>
      </c>
    </row>
    <row r="471" spans="1:11" x14ac:dyDescent="0.25">
      <c r="A471" s="8">
        <v>45312</v>
      </c>
      <c r="B471" s="3" t="s">
        <v>32</v>
      </c>
      <c r="C471" s="3" t="s">
        <v>20</v>
      </c>
      <c r="D471" s="3">
        <v>35940</v>
      </c>
      <c r="E471" s="3">
        <v>35940</v>
      </c>
      <c r="F471" s="3">
        <v>35940</v>
      </c>
      <c r="G471" s="3">
        <v>7222</v>
      </c>
      <c r="H471" s="3">
        <v>4</v>
      </c>
      <c r="I471" s="3">
        <v>1470</v>
      </c>
      <c r="J471" s="18">
        <f t="shared" si="14"/>
        <v>4.976460814178898</v>
      </c>
      <c r="K471" s="18">
        <f t="shared" si="15"/>
        <v>4.0901502504173628</v>
      </c>
    </row>
    <row r="472" spans="1:11" x14ac:dyDescent="0.25">
      <c r="A472" s="8">
        <v>45312</v>
      </c>
      <c r="B472" s="3" t="s">
        <v>21</v>
      </c>
      <c r="C472" s="3" t="s">
        <v>20</v>
      </c>
      <c r="D472" s="3">
        <v>35771.1</v>
      </c>
      <c r="E472" s="3">
        <v>20987.18</v>
      </c>
      <c r="F472" s="3">
        <v>25910</v>
      </c>
      <c r="G472" s="3">
        <v>8728</v>
      </c>
      <c r="H472" s="3">
        <v>4</v>
      </c>
      <c r="I472" s="3">
        <v>18544</v>
      </c>
      <c r="J472" s="18">
        <f t="shared" si="14"/>
        <v>2.9686067827681026</v>
      </c>
      <c r="K472" s="18">
        <f t="shared" si="15"/>
        <v>51.840731763909972</v>
      </c>
    </row>
    <row r="473" spans="1:11" x14ac:dyDescent="0.25">
      <c r="A473" s="8">
        <v>45312</v>
      </c>
      <c r="B473" s="3" t="s">
        <v>19</v>
      </c>
      <c r="C473" s="3" t="s">
        <v>20</v>
      </c>
      <c r="D473" s="3">
        <v>35678</v>
      </c>
      <c r="E473" s="3">
        <v>35678</v>
      </c>
      <c r="F473" s="3">
        <v>35678</v>
      </c>
      <c r="G473" s="3">
        <v>7906</v>
      </c>
      <c r="H473" s="3">
        <v>3</v>
      </c>
      <c r="I473" s="3">
        <v>18385</v>
      </c>
      <c r="J473" s="18">
        <f t="shared" si="14"/>
        <v>4.5127751075132814</v>
      </c>
      <c r="K473" s="18">
        <f t="shared" si="15"/>
        <v>51.530354840517965</v>
      </c>
    </row>
    <row r="474" spans="1:11" x14ac:dyDescent="0.25">
      <c r="A474" s="8">
        <v>45312</v>
      </c>
      <c r="B474" s="3" t="s">
        <v>32</v>
      </c>
      <c r="C474" s="3" t="s">
        <v>20</v>
      </c>
      <c r="D474" s="3">
        <v>35640</v>
      </c>
      <c r="E474" s="3">
        <v>35640</v>
      </c>
      <c r="F474" s="3">
        <v>35640</v>
      </c>
      <c r="G474" s="3">
        <v>4350</v>
      </c>
      <c r="H474" s="3">
        <v>5</v>
      </c>
      <c r="I474" s="3">
        <v>10425</v>
      </c>
      <c r="J474" s="18">
        <f t="shared" si="14"/>
        <v>8.1931034482758616</v>
      </c>
      <c r="K474" s="18">
        <f t="shared" si="15"/>
        <v>29.250841750841751</v>
      </c>
    </row>
    <row r="475" spans="1:11" x14ac:dyDescent="0.25">
      <c r="A475" s="8">
        <v>45312</v>
      </c>
      <c r="B475" s="3" t="s">
        <v>32</v>
      </c>
      <c r="C475" s="3" t="s">
        <v>20</v>
      </c>
      <c r="D475" s="3">
        <v>35560</v>
      </c>
      <c r="E475" s="3">
        <v>35560</v>
      </c>
      <c r="F475" s="3">
        <v>37060</v>
      </c>
      <c r="G475" s="3">
        <v>4197</v>
      </c>
      <c r="H475" s="3">
        <v>4</v>
      </c>
      <c r="I475" s="3">
        <v>14945</v>
      </c>
      <c r="J475" s="18">
        <f t="shared" si="14"/>
        <v>8.8301167500595668</v>
      </c>
      <c r="K475" s="18">
        <f t="shared" si="15"/>
        <v>42.027559055118111</v>
      </c>
    </row>
    <row r="476" spans="1:11" x14ac:dyDescent="0.25">
      <c r="A476" s="8">
        <v>45313</v>
      </c>
      <c r="B476" s="3" t="s">
        <v>32</v>
      </c>
      <c r="C476" s="3" t="s">
        <v>20</v>
      </c>
      <c r="D476" s="3">
        <v>35480</v>
      </c>
      <c r="E476" s="3">
        <v>35480</v>
      </c>
      <c r="F476" s="3">
        <v>35480</v>
      </c>
      <c r="G476" s="3">
        <v>6590</v>
      </c>
      <c r="H476" s="3">
        <v>2</v>
      </c>
      <c r="I476" s="3">
        <v>2997</v>
      </c>
      <c r="J476" s="18">
        <f t="shared" si="14"/>
        <v>5.3839150227617605</v>
      </c>
      <c r="K476" s="18">
        <f t="shared" si="15"/>
        <v>8.4470124013528753</v>
      </c>
    </row>
    <row r="477" spans="1:11" x14ac:dyDescent="0.25">
      <c r="A477" s="8">
        <v>45313</v>
      </c>
      <c r="B477" s="3" t="s">
        <v>32</v>
      </c>
      <c r="C477" s="3" t="s">
        <v>20</v>
      </c>
      <c r="D477" s="3">
        <v>35384</v>
      </c>
      <c r="E477" s="3">
        <v>35384</v>
      </c>
      <c r="F477" s="3">
        <v>35384</v>
      </c>
      <c r="G477" s="3">
        <v>6876</v>
      </c>
      <c r="H477" s="3">
        <v>4</v>
      </c>
      <c r="I477" s="3">
        <v>14565</v>
      </c>
      <c r="J477" s="18">
        <f t="shared" si="14"/>
        <v>5.1460151250727169</v>
      </c>
      <c r="K477" s="18">
        <f t="shared" si="15"/>
        <v>41.162672394302504</v>
      </c>
    </row>
    <row r="478" spans="1:11" x14ac:dyDescent="0.25">
      <c r="A478" s="8">
        <v>45313</v>
      </c>
      <c r="B478" s="3" t="s">
        <v>32</v>
      </c>
      <c r="C478" s="3" t="s">
        <v>20</v>
      </c>
      <c r="D478" s="3">
        <v>35380</v>
      </c>
      <c r="E478" s="3">
        <v>35380</v>
      </c>
      <c r="F478" s="3">
        <v>37380</v>
      </c>
      <c r="G478" s="3">
        <v>3498</v>
      </c>
      <c r="H478" s="3">
        <v>3</v>
      </c>
      <c r="I478" s="3">
        <v>10590</v>
      </c>
      <c r="J478" s="18">
        <f t="shared" si="14"/>
        <v>10.686106346483704</v>
      </c>
      <c r="K478" s="18">
        <f t="shared" si="15"/>
        <v>29.93216506500848</v>
      </c>
    </row>
    <row r="479" spans="1:11" x14ac:dyDescent="0.25">
      <c r="A479" s="8">
        <v>45313</v>
      </c>
      <c r="B479" s="3" t="s">
        <v>30</v>
      </c>
      <c r="C479" s="3" t="s">
        <v>20</v>
      </c>
      <c r="D479" s="3">
        <v>35000</v>
      </c>
      <c r="E479" s="3">
        <v>35000</v>
      </c>
      <c r="F479" s="3">
        <v>35000</v>
      </c>
      <c r="G479" s="3">
        <v>7862</v>
      </c>
      <c r="H479" s="3">
        <v>1</v>
      </c>
      <c r="I479" s="3">
        <v>13001</v>
      </c>
      <c r="J479" s="18">
        <f t="shared" si="14"/>
        <v>4.4517934367845333</v>
      </c>
      <c r="K479" s="18">
        <f t="shared" si="15"/>
        <v>37.145714285714284</v>
      </c>
    </row>
    <row r="480" spans="1:11" x14ac:dyDescent="0.25">
      <c r="A480" s="8">
        <v>45313</v>
      </c>
      <c r="B480" s="3" t="s">
        <v>32</v>
      </c>
      <c r="C480" s="3" t="s">
        <v>20</v>
      </c>
      <c r="D480" s="3">
        <v>34960</v>
      </c>
      <c r="E480" s="3">
        <v>34960</v>
      </c>
      <c r="F480" s="3">
        <v>37558</v>
      </c>
      <c r="G480" s="3">
        <v>6932</v>
      </c>
      <c r="H480" s="3">
        <v>4</v>
      </c>
      <c r="I480" s="3">
        <v>15288</v>
      </c>
      <c r="J480" s="18">
        <f t="shared" si="14"/>
        <v>5.4180611656087709</v>
      </c>
      <c r="K480" s="18">
        <f t="shared" si="15"/>
        <v>43.729977116704802</v>
      </c>
    </row>
    <row r="481" spans="1:11" x14ac:dyDescent="0.25">
      <c r="A481" s="8">
        <v>45313</v>
      </c>
      <c r="B481" s="3" t="s">
        <v>32</v>
      </c>
      <c r="C481" s="3" t="s">
        <v>20</v>
      </c>
      <c r="D481" s="3">
        <v>34940</v>
      </c>
      <c r="E481" s="3">
        <v>34940</v>
      </c>
      <c r="F481" s="3">
        <v>34940</v>
      </c>
      <c r="G481" s="3">
        <v>8386</v>
      </c>
      <c r="H481" s="3">
        <v>6</v>
      </c>
      <c r="I481" s="3">
        <v>7892</v>
      </c>
      <c r="J481" s="18">
        <f t="shared" si="14"/>
        <v>4.1664679227283568</v>
      </c>
      <c r="K481" s="18">
        <f t="shared" si="15"/>
        <v>22.587292501431026</v>
      </c>
    </row>
    <row r="482" spans="1:11" x14ac:dyDescent="0.25">
      <c r="A482" s="8">
        <v>45313</v>
      </c>
      <c r="B482" s="3" t="s">
        <v>19</v>
      </c>
      <c r="C482" s="3" t="s">
        <v>20</v>
      </c>
      <c r="D482" s="3">
        <v>34800</v>
      </c>
      <c r="E482" s="3">
        <v>34800</v>
      </c>
      <c r="F482" s="3">
        <v>34800</v>
      </c>
      <c r="G482" s="3">
        <v>3631</v>
      </c>
      <c r="H482" s="3">
        <v>3</v>
      </c>
      <c r="I482" s="3">
        <v>1377</v>
      </c>
      <c r="J482" s="18">
        <f t="shared" si="14"/>
        <v>9.5841366014871934</v>
      </c>
      <c r="K482" s="18">
        <f t="shared" si="15"/>
        <v>3.9568965517241379</v>
      </c>
    </row>
    <row r="483" spans="1:11" x14ac:dyDescent="0.25">
      <c r="A483" s="8">
        <v>45313</v>
      </c>
      <c r="B483" s="3" t="s">
        <v>32</v>
      </c>
      <c r="C483" s="3" t="s">
        <v>20</v>
      </c>
      <c r="D483" s="3">
        <v>34780</v>
      </c>
      <c r="E483" s="3">
        <v>34780</v>
      </c>
      <c r="F483" s="3">
        <v>36280</v>
      </c>
      <c r="G483" s="3">
        <v>4486</v>
      </c>
      <c r="H483" s="3">
        <v>4</v>
      </c>
      <c r="I483" s="3">
        <v>19485</v>
      </c>
      <c r="J483" s="18">
        <f t="shared" si="14"/>
        <v>8.0873829692376287</v>
      </c>
      <c r="K483" s="18">
        <f t="shared" si="15"/>
        <v>56.02357676825762</v>
      </c>
    </row>
    <row r="484" spans="1:11" x14ac:dyDescent="0.25">
      <c r="A484" s="8">
        <v>45313</v>
      </c>
      <c r="B484" s="3" t="s">
        <v>21</v>
      </c>
      <c r="C484" s="3" t="s">
        <v>20</v>
      </c>
      <c r="D484" s="3">
        <v>34732.14</v>
      </c>
      <c r="E484" s="3">
        <v>30169.65</v>
      </c>
      <c r="F484" s="3">
        <v>33790</v>
      </c>
      <c r="G484" s="3">
        <v>8793</v>
      </c>
      <c r="H484" s="3">
        <v>3</v>
      </c>
      <c r="I484" s="3">
        <v>4138</v>
      </c>
      <c r="J484" s="18">
        <f t="shared" si="14"/>
        <v>3.8428295234845899</v>
      </c>
      <c r="K484" s="18">
        <f t="shared" si="15"/>
        <v>11.914036969792246</v>
      </c>
    </row>
    <row r="485" spans="1:11" x14ac:dyDescent="0.25">
      <c r="A485" s="8">
        <v>45314</v>
      </c>
      <c r="B485" s="3" t="s">
        <v>22</v>
      </c>
      <c r="C485" s="3" t="s">
        <v>20</v>
      </c>
      <c r="D485" s="3">
        <v>34700</v>
      </c>
      <c r="E485" s="3">
        <v>34700</v>
      </c>
      <c r="F485" s="3">
        <v>39490</v>
      </c>
      <c r="G485" s="3">
        <v>6575</v>
      </c>
      <c r="H485" s="3">
        <v>6</v>
      </c>
      <c r="I485" s="3">
        <v>14549</v>
      </c>
      <c r="J485" s="18">
        <f t="shared" si="14"/>
        <v>6.0060836501901145</v>
      </c>
      <c r="K485" s="18">
        <f t="shared" si="15"/>
        <v>41.927953890489917</v>
      </c>
    </row>
    <row r="486" spans="1:11" x14ac:dyDescent="0.25">
      <c r="A486" s="8">
        <v>45314</v>
      </c>
      <c r="B486" s="3" t="s">
        <v>19</v>
      </c>
      <c r="C486" s="3" t="s">
        <v>20</v>
      </c>
      <c r="D486" s="3">
        <v>34684</v>
      </c>
      <c r="E486" s="3">
        <v>34684</v>
      </c>
      <c r="F486" s="3">
        <v>37684</v>
      </c>
      <c r="G486" s="3">
        <v>5947</v>
      </c>
      <c r="H486" s="3">
        <v>3</v>
      </c>
      <c r="I486" s="3">
        <v>17064</v>
      </c>
      <c r="J486" s="18">
        <f t="shared" si="14"/>
        <v>6.3366403228518582</v>
      </c>
      <c r="K486" s="18">
        <f t="shared" si="15"/>
        <v>49.198477684234803</v>
      </c>
    </row>
    <row r="487" spans="1:11" x14ac:dyDescent="0.25">
      <c r="A487" s="8">
        <v>45314</v>
      </c>
      <c r="B487" s="3" t="s">
        <v>21</v>
      </c>
      <c r="C487" s="3" t="s">
        <v>20</v>
      </c>
      <c r="D487" s="3">
        <v>34576.26</v>
      </c>
      <c r="E487" s="3">
        <v>12633.470000000005</v>
      </c>
      <c r="F487" s="3">
        <v>14907.5</v>
      </c>
      <c r="G487" s="3">
        <v>4223</v>
      </c>
      <c r="H487" s="3">
        <v>3</v>
      </c>
      <c r="I487" s="3">
        <v>5119</v>
      </c>
      <c r="J487" s="18">
        <f t="shared" si="14"/>
        <v>3.5300734075301916</v>
      </c>
      <c r="K487" s="18">
        <f t="shared" si="15"/>
        <v>14.804955770230787</v>
      </c>
    </row>
    <row r="488" spans="1:11" x14ac:dyDescent="0.25">
      <c r="A488" s="8">
        <v>45314</v>
      </c>
      <c r="B488" s="3" t="s">
        <v>21</v>
      </c>
      <c r="C488" s="3" t="s">
        <v>20</v>
      </c>
      <c r="D488" s="3">
        <v>34503.9</v>
      </c>
      <c r="E488" s="3">
        <v>22215.760000000002</v>
      </c>
      <c r="F488" s="3">
        <v>23970</v>
      </c>
      <c r="G488" s="3">
        <v>6863</v>
      </c>
      <c r="H488" s="3">
        <v>3</v>
      </c>
      <c r="I488" s="3">
        <v>8839</v>
      </c>
      <c r="J488" s="18">
        <f t="shared" si="14"/>
        <v>3.4926417018796445</v>
      </c>
      <c r="K488" s="18">
        <f t="shared" si="15"/>
        <v>25.617393975753465</v>
      </c>
    </row>
    <row r="489" spans="1:11" x14ac:dyDescent="0.25">
      <c r="A489" s="8">
        <v>45314</v>
      </c>
      <c r="B489" s="3" t="s">
        <v>21</v>
      </c>
      <c r="C489" s="3" t="s">
        <v>20</v>
      </c>
      <c r="D489" s="3">
        <v>34237.300000000003</v>
      </c>
      <c r="E489" s="3">
        <v>34237.300000000003</v>
      </c>
      <c r="F489" s="3">
        <v>40400</v>
      </c>
      <c r="G489" s="3">
        <v>7995</v>
      </c>
      <c r="H489" s="3">
        <v>3</v>
      </c>
      <c r="I489" s="3">
        <v>7105</v>
      </c>
      <c r="J489" s="18">
        <f t="shared" si="14"/>
        <v>5.0531582238899313</v>
      </c>
      <c r="K489" s="18">
        <f t="shared" si="15"/>
        <v>20.752220531408724</v>
      </c>
    </row>
    <row r="490" spans="1:11" x14ac:dyDescent="0.25">
      <c r="A490" s="8">
        <v>45314</v>
      </c>
      <c r="B490" s="3" t="s">
        <v>21</v>
      </c>
      <c r="C490" s="3" t="s">
        <v>20</v>
      </c>
      <c r="D490" s="3">
        <v>34237.29</v>
      </c>
      <c r="E490" s="3">
        <v>34237.29</v>
      </c>
      <c r="F490" s="3">
        <v>40400</v>
      </c>
      <c r="G490" s="3">
        <v>5776</v>
      </c>
      <c r="H490" s="3">
        <v>2</v>
      </c>
      <c r="I490" s="3">
        <v>6582</v>
      </c>
      <c r="J490" s="18">
        <f t="shared" si="14"/>
        <v>6.9944598337950135</v>
      </c>
      <c r="K490" s="18">
        <f t="shared" si="15"/>
        <v>19.22465241845952</v>
      </c>
    </row>
    <row r="491" spans="1:11" x14ac:dyDescent="0.25">
      <c r="A491" s="8">
        <v>45314</v>
      </c>
      <c r="B491" s="3" t="s">
        <v>21</v>
      </c>
      <c r="C491" s="3" t="s">
        <v>20</v>
      </c>
      <c r="D491" s="3">
        <v>34237.279999999999</v>
      </c>
      <c r="E491" s="3">
        <v>19830.509999999998</v>
      </c>
      <c r="F491" s="3">
        <v>23400</v>
      </c>
      <c r="G491" s="3">
        <v>5943</v>
      </c>
      <c r="H491" s="3">
        <v>3</v>
      </c>
      <c r="I491" s="3">
        <v>12513</v>
      </c>
      <c r="J491" s="18">
        <f t="shared" si="14"/>
        <v>3.9374053508329125</v>
      </c>
      <c r="K491" s="18">
        <f t="shared" si="15"/>
        <v>36.547879971773462</v>
      </c>
    </row>
    <row r="492" spans="1:11" x14ac:dyDescent="0.25">
      <c r="A492" s="8">
        <v>45314</v>
      </c>
      <c r="B492" s="3" t="s">
        <v>21</v>
      </c>
      <c r="C492" s="3" t="s">
        <v>20</v>
      </c>
      <c r="D492" s="3">
        <v>34196.43</v>
      </c>
      <c r="E492" s="3">
        <v>34196.43</v>
      </c>
      <c r="F492" s="3">
        <v>38300</v>
      </c>
      <c r="G492" s="3">
        <v>6491</v>
      </c>
      <c r="H492" s="3">
        <v>2</v>
      </c>
      <c r="I492" s="3">
        <v>13196</v>
      </c>
      <c r="J492" s="18">
        <f t="shared" si="14"/>
        <v>5.9004775843475583</v>
      </c>
      <c r="K492" s="18">
        <f t="shared" si="15"/>
        <v>38.58882345320842</v>
      </c>
    </row>
    <row r="493" spans="1:11" x14ac:dyDescent="0.25">
      <c r="A493" s="8">
        <v>45314</v>
      </c>
      <c r="B493" s="3" t="s">
        <v>30</v>
      </c>
      <c r="C493" s="3" t="s">
        <v>20</v>
      </c>
      <c r="D493" s="3">
        <v>34000</v>
      </c>
      <c r="E493" s="3">
        <v>34000</v>
      </c>
      <c r="F493" s="3">
        <v>38000</v>
      </c>
      <c r="G493" s="3">
        <v>4271</v>
      </c>
      <c r="H493" s="3">
        <v>1</v>
      </c>
      <c r="I493" s="3">
        <v>13598</v>
      </c>
      <c r="J493" s="18">
        <f t="shared" si="14"/>
        <v>8.897213767267619</v>
      </c>
      <c r="K493" s="18">
        <f t="shared" si="15"/>
        <v>39.994117647058822</v>
      </c>
    </row>
    <row r="494" spans="1:11" x14ac:dyDescent="0.25">
      <c r="A494" s="8">
        <v>45315</v>
      </c>
      <c r="B494" s="3" t="s">
        <v>30</v>
      </c>
      <c r="C494" s="3" t="s">
        <v>20</v>
      </c>
      <c r="D494" s="3">
        <v>34000</v>
      </c>
      <c r="E494" s="3">
        <v>34000</v>
      </c>
      <c r="F494" s="3">
        <v>38000</v>
      </c>
      <c r="G494" s="3">
        <v>5378</v>
      </c>
      <c r="H494" s="3">
        <v>1</v>
      </c>
      <c r="I494" s="3">
        <v>13367</v>
      </c>
      <c r="J494" s="18">
        <f t="shared" si="14"/>
        <v>7.0658237262923018</v>
      </c>
      <c r="K494" s="18">
        <f t="shared" si="15"/>
        <v>39.314705882352939</v>
      </c>
    </row>
    <row r="495" spans="1:11" x14ac:dyDescent="0.25">
      <c r="A495" s="8">
        <v>45315</v>
      </c>
      <c r="B495" s="3" t="s">
        <v>22</v>
      </c>
      <c r="C495" s="3" t="s">
        <v>20</v>
      </c>
      <c r="D495" s="3">
        <v>33857.130000000005</v>
      </c>
      <c r="E495" s="3">
        <v>33857.130000000005</v>
      </c>
      <c r="F495" s="3">
        <v>37920</v>
      </c>
      <c r="G495" s="3">
        <v>6645</v>
      </c>
      <c r="H495" s="3">
        <v>4</v>
      </c>
      <c r="I495" s="3">
        <v>2284</v>
      </c>
      <c r="J495" s="18">
        <f t="shared" si="14"/>
        <v>5.7065462753950342</v>
      </c>
      <c r="K495" s="18">
        <f t="shared" si="15"/>
        <v>6.7459941229513545</v>
      </c>
    </row>
    <row r="496" spans="1:11" x14ac:dyDescent="0.25">
      <c r="A496" s="8">
        <v>45315</v>
      </c>
      <c r="B496" s="3" t="s">
        <v>21</v>
      </c>
      <c r="C496" s="3" t="s">
        <v>20</v>
      </c>
      <c r="D496" s="3">
        <v>33825.11</v>
      </c>
      <c r="E496" s="3">
        <v>22337.5</v>
      </c>
      <c r="F496" s="3">
        <v>23350</v>
      </c>
      <c r="G496" s="3">
        <v>4606</v>
      </c>
      <c r="H496" s="3">
        <v>3</v>
      </c>
      <c r="I496" s="3">
        <v>1035</v>
      </c>
      <c r="J496" s="18">
        <f t="shared" si="14"/>
        <v>5.069474598349978</v>
      </c>
      <c r="K496" s="18">
        <f t="shared" si="15"/>
        <v>3.0598570115514776</v>
      </c>
    </row>
    <row r="497" spans="1:11" x14ac:dyDescent="0.25">
      <c r="A497" s="8">
        <v>45315</v>
      </c>
      <c r="B497" s="3" t="s">
        <v>19</v>
      </c>
      <c r="C497" s="3" t="s">
        <v>20</v>
      </c>
      <c r="D497" s="3">
        <v>33750</v>
      </c>
      <c r="E497" s="3">
        <v>30375</v>
      </c>
      <c r="F497" s="3">
        <v>30375</v>
      </c>
      <c r="G497" s="3">
        <v>4953</v>
      </c>
      <c r="H497" s="3">
        <v>3</v>
      </c>
      <c r="I497" s="3">
        <v>7423</v>
      </c>
      <c r="J497" s="18">
        <f t="shared" si="14"/>
        <v>6.1326468806783767</v>
      </c>
      <c r="K497" s="18">
        <f t="shared" si="15"/>
        <v>21.994074074074074</v>
      </c>
    </row>
    <row r="498" spans="1:11" x14ac:dyDescent="0.25">
      <c r="A498" s="8">
        <v>45315</v>
      </c>
      <c r="B498" s="3" t="s">
        <v>21</v>
      </c>
      <c r="C498" s="3" t="s">
        <v>20</v>
      </c>
      <c r="D498" s="3">
        <v>33559.32</v>
      </c>
      <c r="E498" s="3">
        <v>16779.66</v>
      </c>
      <c r="F498" s="3">
        <v>19800</v>
      </c>
      <c r="G498" s="3">
        <v>5452</v>
      </c>
      <c r="H498" s="3">
        <v>2</v>
      </c>
      <c r="I498" s="3">
        <v>18491</v>
      </c>
      <c r="J498" s="18">
        <f t="shared" si="14"/>
        <v>3.6316947909024213</v>
      </c>
      <c r="K498" s="18">
        <f t="shared" si="15"/>
        <v>55.099447783804912</v>
      </c>
    </row>
    <row r="499" spans="1:11" x14ac:dyDescent="0.25">
      <c r="A499" s="8">
        <v>45315</v>
      </c>
      <c r="B499" s="3" t="s">
        <v>19</v>
      </c>
      <c r="C499" s="3" t="s">
        <v>20</v>
      </c>
      <c r="D499" s="3">
        <v>33473</v>
      </c>
      <c r="E499" s="3">
        <v>26979</v>
      </c>
      <c r="F499" s="3">
        <v>26979</v>
      </c>
      <c r="G499" s="3">
        <v>7077</v>
      </c>
      <c r="H499" s="3">
        <v>3</v>
      </c>
      <c r="I499" s="3">
        <v>13604</v>
      </c>
      <c r="J499" s="18">
        <f t="shared" si="14"/>
        <v>3.8122085629504028</v>
      </c>
      <c r="K499" s="18">
        <f t="shared" si="15"/>
        <v>40.641711229946523</v>
      </c>
    </row>
    <row r="500" spans="1:11" x14ac:dyDescent="0.25">
      <c r="A500" s="8">
        <v>45315</v>
      </c>
      <c r="B500" s="3" t="s">
        <v>32</v>
      </c>
      <c r="C500" s="3" t="s">
        <v>20</v>
      </c>
      <c r="D500" s="3">
        <v>33340</v>
      </c>
      <c r="E500" s="3">
        <v>33340</v>
      </c>
      <c r="F500" s="3">
        <v>34340</v>
      </c>
      <c r="G500" s="3">
        <v>7486</v>
      </c>
      <c r="H500" s="3">
        <v>4</v>
      </c>
      <c r="I500" s="3">
        <v>17883</v>
      </c>
      <c r="J500" s="18">
        <f t="shared" si="14"/>
        <v>4.5872294950574402</v>
      </c>
      <c r="K500" s="18">
        <f t="shared" si="15"/>
        <v>53.638272345530893</v>
      </c>
    </row>
    <row r="501" spans="1:11" x14ac:dyDescent="0.25">
      <c r="A501" s="8">
        <v>45315</v>
      </c>
      <c r="B501" s="3" t="s">
        <v>19</v>
      </c>
      <c r="C501" s="3" t="s">
        <v>20</v>
      </c>
      <c r="D501" s="3">
        <v>33247</v>
      </c>
      <c r="E501" s="3">
        <v>22187</v>
      </c>
      <c r="F501" s="3">
        <v>25187</v>
      </c>
      <c r="G501" s="3">
        <v>7944</v>
      </c>
      <c r="H501" s="3">
        <v>3</v>
      </c>
      <c r="I501" s="3">
        <v>15123</v>
      </c>
      <c r="J501" s="18">
        <f t="shared" si="14"/>
        <v>3.1705689828801611</v>
      </c>
      <c r="K501" s="18">
        <f t="shared" si="15"/>
        <v>45.486810840075798</v>
      </c>
    </row>
    <row r="502" spans="1:11" x14ac:dyDescent="0.25">
      <c r="A502" s="8">
        <v>45315</v>
      </c>
      <c r="B502" s="3" t="s">
        <v>22</v>
      </c>
      <c r="C502" s="3" t="s">
        <v>20</v>
      </c>
      <c r="D502" s="3">
        <v>33116.07</v>
      </c>
      <c r="E502" s="3">
        <v>33116.07</v>
      </c>
      <c r="F502" s="3">
        <v>37090</v>
      </c>
      <c r="G502" s="3">
        <v>3831</v>
      </c>
      <c r="H502" s="3">
        <v>6</v>
      </c>
      <c r="I502" s="3">
        <v>5576</v>
      </c>
      <c r="J502" s="18">
        <f t="shared" si="14"/>
        <v>9.681545288436439</v>
      </c>
      <c r="K502" s="18">
        <f t="shared" si="15"/>
        <v>16.83774674953882</v>
      </c>
    </row>
    <row r="503" spans="1:11" x14ac:dyDescent="0.25">
      <c r="A503" s="8">
        <v>45315</v>
      </c>
      <c r="B503" s="3" t="s">
        <v>19</v>
      </c>
      <c r="C503" s="3" t="s">
        <v>20</v>
      </c>
      <c r="D503" s="3">
        <v>33039</v>
      </c>
      <c r="E503" s="3">
        <v>-69397</v>
      </c>
      <c r="F503" s="3">
        <v>-69397</v>
      </c>
      <c r="G503" s="3">
        <v>7998</v>
      </c>
      <c r="H503" s="3">
        <v>3</v>
      </c>
      <c r="I503" s="3">
        <v>8256</v>
      </c>
      <c r="J503" s="18">
        <f t="shared" si="14"/>
        <v>-8.6767941985496382</v>
      </c>
      <c r="K503" s="18">
        <f t="shared" si="15"/>
        <v>24.988649777535642</v>
      </c>
    </row>
    <row r="504" spans="1:11" x14ac:dyDescent="0.25">
      <c r="A504" s="8">
        <v>45316</v>
      </c>
      <c r="B504" s="3" t="s">
        <v>32</v>
      </c>
      <c r="C504" s="3" t="s">
        <v>20</v>
      </c>
      <c r="D504" s="3">
        <v>32860</v>
      </c>
      <c r="E504" s="3">
        <v>32860</v>
      </c>
      <c r="F504" s="3">
        <v>32860</v>
      </c>
      <c r="G504" s="3">
        <v>3557</v>
      </c>
      <c r="H504" s="3">
        <v>4</v>
      </c>
      <c r="I504" s="3">
        <v>639</v>
      </c>
      <c r="J504" s="18">
        <f t="shared" si="14"/>
        <v>9.2381220129322461</v>
      </c>
      <c r="K504" s="18">
        <f t="shared" si="15"/>
        <v>1.9446135118685333</v>
      </c>
    </row>
    <row r="505" spans="1:11" x14ac:dyDescent="0.25">
      <c r="A505" s="8">
        <v>45316</v>
      </c>
      <c r="B505" s="3" t="s">
        <v>32</v>
      </c>
      <c r="C505" s="3" t="s">
        <v>20</v>
      </c>
      <c r="D505" s="3">
        <v>32560</v>
      </c>
      <c r="E505" s="3">
        <v>32560</v>
      </c>
      <c r="F505" s="3">
        <v>33060</v>
      </c>
      <c r="G505" s="3">
        <v>7042</v>
      </c>
      <c r="H505" s="3">
        <v>3</v>
      </c>
      <c r="I505" s="3">
        <v>14027</v>
      </c>
      <c r="J505" s="18">
        <f t="shared" si="14"/>
        <v>4.6946890088043167</v>
      </c>
      <c r="K505" s="18">
        <f t="shared" si="15"/>
        <v>43.080466830466833</v>
      </c>
    </row>
    <row r="506" spans="1:11" x14ac:dyDescent="0.25">
      <c r="A506" s="8">
        <v>45316</v>
      </c>
      <c r="B506" s="3" t="s">
        <v>19</v>
      </c>
      <c r="C506" s="3" t="s">
        <v>20</v>
      </c>
      <c r="D506" s="3">
        <v>32549</v>
      </c>
      <c r="E506" s="3">
        <v>-41991</v>
      </c>
      <c r="F506" s="3">
        <v>-41991</v>
      </c>
      <c r="G506" s="3">
        <v>6233</v>
      </c>
      <c r="H506" s="3">
        <v>3</v>
      </c>
      <c r="I506" s="3">
        <v>14777</v>
      </c>
      <c r="J506" s="18">
        <f t="shared" si="14"/>
        <v>-6.7368843253649926</v>
      </c>
      <c r="K506" s="18">
        <f t="shared" si="15"/>
        <v>45.399244216412178</v>
      </c>
    </row>
    <row r="507" spans="1:11" x14ac:dyDescent="0.25">
      <c r="A507" s="8">
        <v>45316</v>
      </c>
      <c r="B507" s="3" t="s">
        <v>21</v>
      </c>
      <c r="C507" s="3" t="s">
        <v>20</v>
      </c>
      <c r="D507" s="3">
        <v>32542.37</v>
      </c>
      <c r="E507" s="3">
        <v>18559.32</v>
      </c>
      <c r="F507" s="3">
        <v>21900</v>
      </c>
      <c r="G507" s="3">
        <v>4497</v>
      </c>
      <c r="H507" s="3">
        <v>25</v>
      </c>
      <c r="I507" s="3">
        <v>6370</v>
      </c>
      <c r="J507" s="18">
        <f t="shared" si="14"/>
        <v>4.8699132755170114</v>
      </c>
      <c r="K507" s="18">
        <f t="shared" si="15"/>
        <v>19.574480899823829</v>
      </c>
    </row>
    <row r="508" spans="1:11" x14ac:dyDescent="0.25">
      <c r="A508" s="8">
        <v>45316</v>
      </c>
      <c r="B508" s="3" t="s">
        <v>32</v>
      </c>
      <c r="C508" s="3" t="s">
        <v>20</v>
      </c>
      <c r="D508" s="3">
        <v>32260</v>
      </c>
      <c r="E508" s="3">
        <v>32260</v>
      </c>
      <c r="F508" s="3">
        <v>32260</v>
      </c>
      <c r="G508" s="3">
        <v>6435</v>
      </c>
      <c r="H508" s="3">
        <v>2</v>
      </c>
      <c r="I508" s="3">
        <v>2596</v>
      </c>
      <c r="J508" s="18">
        <f t="shared" si="14"/>
        <v>5.0132090132090132</v>
      </c>
      <c r="K508" s="18">
        <f t="shared" si="15"/>
        <v>8.0471171729696209</v>
      </c>
    </row>
    <row r="509" spans="1:11" x14ac:dyDescent="0.25">
      <c r="A509" s="8">
        <v>45316</v>
      </c>
      <c r="B509" s="3" t="s">
        <v>32</v>
      </c>
      <c r="C509" s="3" t="s">
        <v>20</v>
      </c>
      <c r="D509" s="3">
        <v>32180</v>
      </c>
      <c r="E509" s="3">
        <v>32180</v>
      </c>
      <c r="F509" s="3">
        <v>32680</v>
      </c>
      <c r="G509" s="3">
        <v>7441</v>
      </c>
      <c r="H509" s="3">
        <v>4</v>
      </c>
      <c r="I509" s="3">
        <v>9839</v>
      </c>
      <c r="J509" s="18">
        <f t="shared" si="14"/>
        <v>4.3918828114500741</v>
      </c>
      <c r="K509" s="18">
        <f t="shared" si="15"/>
        <v>30.574891236793039</v>
      </c>
    </row>
    <row r="510" spans="1:11" x14ac:dyDescent="0.25">
      <c r="A510" s="8">
        <v>45316</v>
      </c>
      <c r="B510" s="3" t="s">
        <v>21</v>
      </c>
      <c r="C510" s="3" t="s">
        <v>20</v>
      </c>
      <c r="D510" s="3">
        <v>32114.28</v>
      </c>
      <c r="E510" s="3">
        <v>32114.28</v>
      </c>
      <c r="F510" s="3">
        <v>34300</v>
      </c>
      <c r="G510" s="3">
        <v>4977</v>
      </c>
      <c r="H510" s="3">
        <v>3</v>
      </c>
      <c r="I510" s="3">
        <v>120</v>
      </c>
      <c r="J510" s="18">
        <f t="shared" si="14"/>
        <v>6.8917018284106888</v>
      </c>
      <c r="K510" s="18">
        <f t="shared" si="15"/>
        <v>0.3736655469155778</v>
      </c>
    </row>
    <row r="511" spans="1:11" x14ac:dyDescent="0.25">
      <c r="A511" s="8">
        <v>45316</v>
      </c>
      <c r="B511" s="3" t="s">
        <v>30</v>
      </c>
      <c r="C511" s="3" t="s">
        <v>20</v>
      </c>
      <c r="D511" s="3">
        <v>32000</v>
      </c>
      <c r="E511" s="3">
        <v>32000</v>
      </c>
      <c r="F511" s="3">
        <v>36000</v>
      </c>
      <c r="G511" s="3">
        <v>4982</v>
      </c>
      <c r="H511" s="3">
        <v>1</v>
      </c>
      <c r="I511" s="3">
        <v>4091</v>
      </c>
      <c r="J511" s="18">
        <f t="shared" si="14"/>
        <v>7.2260136491368927</v>
      </c>
      <c r="K511" s="18">
        <f t="shared" si="15"/>
        <v>12.784375000000001</v>
      </c>
    </row>
    <row r="512" spans="1:11" x14ac:dyDescent="0.25">
      <c r="A512" s="8">
        <v>45316</v>
      </c>
      <c r="B512" s="3" t="s">
        <v>30</v>
      </c>
      <c r="C512" s="3" t="s">
        <v>20</v>
      </c>
      <c r="D512" s="3">
        <v>32000</v>
      </c>
      <c r="E512" s="3">
        <v>32000</v>
      </c>
      <c r="F512" s="3">
        <v>36000</v>
      </c>
      <c r="G512" s="3">
        <v>8022</v>
      </c>
      <c r="H512" s="3">
        <v>1</v>
      </c>
      <c r="I512" s="3">
        <v>14559</v>
      </c>
      <c r="J512" s="18">
        <f t="shared" si="14"/>
        <v>4.4876589379207177</v>
      </c>
      <c r="K512" s="18">
        <f t="shared" si="15"/>
        <v>45.496874999999996</v>
      </c>
    </row>
    <row r="513" spans="1:11" x14ac:dyDescent="0.25">
      <c r="A513" s="8">
        <v>45316</v>
      </c>
      <c r="B513" s="3" t="s">
        <v>30</v>
      </c>
      <c r="C513" s="3" t="s">
        <v>20</v>
      </c>
      <c r="D513" s="3">
        <v>32000</v>
      </c>
      <c r="E513" s="3">
        <v>28800</v>
      </c>
      <c r="F513" s="3">
        <v>28800</v>
      </c>
      <c r="G513" s="3">
        <v>8585</v>
      </c>
      <c r="H513" s="3">
        <v>1</v>
      </c>
      <c r="I513" s="3">
        <v>15407</v>
      </c>
      <c r="J513" s="18">
        <f t="shared" si="14"/>
        <v>3.3546884100174723</v>
      </c>
      <c r="K513" s="18">
        <f t="shared" si="15"/>
        <v>48.146875000000001</v>
      </c>
    </row>
    <row r="514" spans="1:11" x14ac:dyDescent="0.25">
      <c r="A514" s="8">
        <v>45317</v>
      </c>
      <c r="B514" s="3" t="s">
        <v>30</v>
      </c>
      <c r="C514" s="3" t="s">
        <v>20</v>
      </c>
      <c r="D514" s="3">
        <v>32000</v>
      </c>
      <c r="E514" s="3">
        <v>28800</v>
      </c>
      <c r="F514" s="3">
        <v>32800</v>
      </c>
      <c r="G514" s="3">
        <v>5375</v>
      </c>
      <c r="H514" s="3">
        <v>1</v>
      </c>
      <c r="I514" s="3">
        <v>9610</v>
      </c>
      <c r="J514" s="18">
        <f t="shared" si="14"/>
        <v>6.1023255813953492</v>
      </c>
      <c r="K514" s="18">
        <f t="shared" si="15"/>
        <v>30.03125</v>
      </c>
    </row>
    <row r="515" spans="1:11" x14ac:dyDescent="0.25">
      <c r="A515" s="8">
        <v>45317</v>
      </c>
      <c r="B515" s="3" t="s">
        <v>21</v>
      </c>
      <c r="C515" s="3" t="s">
        <v>20</v>
      </c>
      <c r="D515" s="3">
        <v>31779.65</v>
      </c>
      <c r="E515" s="3">
        <v>27203.39</v>
      </c>
      <c r="F515" s="3">
        <v>32100</v>
      </c>
      <c r="G515" s="3">
        <v>6777</v>
      </c>
      <c r="H515" s="3">
        <v>2</v>
      </c>
      <c r="I515" s="3">
        <v>8697</v>
      </c>
      <c r="J515" s="18">
        <f t="shared" ref="J515:J578" si="16">IFERROR(F515/G515,"NA")</f>
        <v>4.7366091190792385</v>
      </c>
      <c r="K515" s="18">
        <f t="shared" ref="K515:K578" si="17">(I515/D515)*100</f>
        <v>27.36656948707742</v>
      </c>
    </row>
    <row r="516" spans="1:11" x14ac:dyDescent="0.25">
      <c r="A516" s="8">
        <v>45317</v>
      </c>
      <c r="B516" s="3" t="s">
        <v>22</v>
      </c>
      <c r="C516" s="3" t="s">
        <v>20</v>
      </c>
      <c r="D516" s="3">
        <v>31760.41</v>
      </c>
      <c r="E516" s="3">
        <v>28780.41</v>
      </c>
      <c r="F516" s="3">
        <v>32320</v>
      </c>
      <c r="G516" s="3">
        <v>7878</v>
      </c>
      <c r="H516" s="3">
        <v>7</v>
      </c>
      <c r="I516" s="3">
        <v>4579</v>
      </c>
      <c r="J516" s="18">
        <f t="shared" si="16"/>
        <v>4.1025641025641022</v>
      </c>
      <c r="K516" s="18">
        <f t="shared" si="17"/>
        <v>14.417320179430934</v>
      </c>
    </row>
    <row r="517" spans="1:11" x14ac:dyDescent="0.25">
      <c r="A517" s="8">
        <v>45317</v>
      </c>
      <c r="B517" s="3" t="s">
        <v>32</v>
      </c>
      <c r="C517" s="3" t="s">
        <v>20</v>
      </c>
      <c r="D517" s="3">
        <v>31720</v>
      </c>
      <c r="E517" s="3">
        <v>31720</v>
      </c>
      <c r="F517" s="3">
        <v>32220</v>
      </c>
      <c r="G517" s="3">
        <v>7464</v>
      </c>
      <c r="H517" s="3">
        <v>4</v>
      </c>
      <c r="I517" s="3">
        <v>16248</v>
      </c>
      <c r="J517" s="18">
        <f t="shared" si="16"/>
        <v>4.316720257234727</v>
      </c>
      <c r="K517" s="18">
        <f t="shared" si="17"/>
        <v>51.223203026481713</v>
      </c>
    </row>
    <row r="518" spans="1:11" x14ac:dyDescent="0.25">
      <c r="A518" s="8">
        <v>45317</v>
      </c>
      <c r="B518" s="3" t="s">
        <v>19</v>
      </c>
      <c r="C518" s="3" t="s">
        <v>20</v>
      </c>
      <c r="D518" s="3">
        <v>31429</v>
      </c>
      <c r="E518" s="3">
        <v>71</v>
      </c>
      <c r="F518" s="3">
        <v>71</v>
      </c>
      <c r="G518" s="3">
        <v>7895</v>
      </c>
      <c r="H518" s="3">
        <v>2</v>
      </c>
      <c r="I518" s="3">
        <v>10658</v>
      </c>
      <c r="J518" s="18">
        <f t="shared" si="16"/>
        <v>8.9930335655478144E-3</v>
      </c>
      <c r="K518" s="18">
        <f t="shared" si="17"/>
        <v>33.911355754239715</v>
      </c>
    </row>
    <row r="519" spans="1:11" x14ac:dyDescent="0.25">
      <c r="A519" s="8">
        <v>45317</v>
      </c>
      <c r="B519" s="3" t="s">
        <v>19</v>
      </c>
      <c r="C519" s="3" t="s">
        <v>20</v>
      </c>
      <c r="D519" s="3">
        <v>31399</v>
      </c>
      <c r="E519" s="3">
        <v>12479.2</v>
      </c>
      <c r="F519" s="3">
        <v>12479.2</v>
      </c>
      <c r="G519" s="3">
        <v>5871</v>
      </c>
      <c r="H519" s="3">
        <v>2</v>
      </c>
      <c r="I519" s="3">
        <v>15080</v>
      </c>
      <c r="J519" s="18">
        <f t="shared" si="16"/>
        <v>2.1255663430420713</v>
      </c>
      <c r="K519" s="18">
        <f t="shared" si="17"/>
        <v>48.027007229529602</v>
      </c>
    </row>
    <row r="520" spans="1:11" x14ac:dyDescent="0.25">
      <c r="A520" s="8">
        <v>45317</v>
      </c>
      <c r="B520" s="3" t="s">
        <v>30</v>
      </c>
      <c r="C520" s="3" t="s">
        <v>20</v>
      </c>
      <c r="D520" s="3">
        <v>31000</v>
      </c>
      <c r="E520" s="3">
        <v>31000</v>
      </c>
      <c r="F520" s="3">
        <v>35000</v>
      </c>
      <c r="G520" s="3">
        <v>7090</v>
      </c>
      <c r="H520" s="3">
        <v>1</v>
      </c>
      <c r="I520" s="3">
        <v>8572</v>
      </c>
      <c r="J520" s="18">
        <f t="shared" si="16"/>
        <v>4.9365303244005645</v>
      </c>
      <c r="K520" s="18">
        <f t="shared" si="17"/>
        <v>27.651612903225807</v>
      </c>
    </row>
    <row r="521" spans="1:11" x14ac:dyDescent="0.25">
      <c r="A521" s="8">
        <v>45317</v>
      </c>
      <c r="B521" s="3" t="s">
        <v>32</v>
      </c>
      <c r="C521" s="3" t="s">
        <v>20</v>
      </c>
      <c r="D521" s="3">
        <v>30800</v>
      </c>
      <c r="E521" s="3">
        <v>30800</v>
      </c>
      <c r="F521" s="3">
        <v>33800</v>
      </c>
      <c r="G521" s="3">
        <v>4339</v>
      </c>
      <c r="H521" s="3">
        <v>3</v>
      </c>
      <c r="I521" s="3">
        <v>5839</v>
      </c>
      <c r="J521" s="18">
        <f t="shared" si="16"/>
        <v>7.7898133210417146</v>
      </c>
      <c r="K521" s="18">
        <f t="shared" si="17"/>
        <v>18.957792207792206</v>
      </c>
    </row>
    <row r="522" spans="1:11" x14ac:dyDescent="0.25">
      <c r="A522" s="8">
        <v>45318</v>
      </c>
      <c r="B522" s="3" t="s">
        <v>32</v>
      </c>
      <c r="C522" s="3" t="s">
        <v>20</v>
      </c>
      <c r="D522" s="3">
        <v>30780</v>
      </c>
      <c r="E522" s="3">
        <v>30780</v>
      </c>
      <c r="F522" s="3">
        <v>30780</v>
      </c>
      <c r="G522" s="3">
        <v>5370</v>
      </c>
      <c r="H522" s="3">
        <v>4</v>
      </c>
      <c r="I522" s="3">
        <v>4843</v>
      </c>
      <c r="J522" s="18">
        <f t="shared" si="16"/>
        <v>5.7318435754189947</v>
      </c>
      <c r="K522" s="18">
        <f t="shared" si="17"/>
        <v>15.734243014944768</v>
      </c>
    </row>
    <row r="523" spans="1:11" x14ac:dyDescent="0.25">
      <c r="A523" s="8">
        <v>45318</v>
      </c>
      <c r="B523" s="3" t="s">
        <v>32</v>
      </c>
      <c r="C523" s="3" t="s">
        <v>20</v>
      </c>
      <c r="D523" s="3">
        <v>30720</v>
      </c>
      <c r="E523" s="3">
        <v>30720</v>
      </c>
      <c r="F523" s="3">
        <v>32220</v>
      </c>
      <c r="G523" s="3">
        <v>6065</v>
      </c>
      <c r="H523" s="3">
        <v>3</v>
      </c>
      <c r="I523" s="3">
        <v>18978</v>
      </c>
      <c r="J523" s="18">
        <f t="shared" si="16"/>
        <v>5.3124484748557297</v>
      </c>
      <c r="K523" s="18">
        <f t="shared" si="17"/>
        <v>61.77734375</v>
      </c>
    </row>
    <row r="524" spans="1:11" x14ac:dyDescent="0.25">
      <c r="A524" s="8">
        <v>45318</v>
      </c>
      <c r="B524" s="3" t="s">
        <v>32</v>
      </c>
      <c r="C524" s="3" t="s">
        <v>20</v>
      </c>
      <c r="D524" s="3">
        <v>30680</v>
      </c>
      <c r="E524" s="3">
        <v>30680</v>
      </c>
      <c r="F524" s="3">
        <v>31180</v>
      </c>
      <c r="G524" s="3">
        <v>4585</v>
      </c>
      <c r="H524" s="3">
        <v>4</v>
      </c>
      <c r="I524" s="3">
        <v>1956</v>
      </c>
      <c r="J524" s="18">
        <f t="shared" si="16"/>
        <v>6.800436205016358</v>
      </c>
      <c r="K524" s="18">
        <f t="shared" si="17"/>
        <v>6.3754889178617988</v>
      </c>
    </row>
    <row r="525" spans="1:11" x14ac:dyDescent="0.25">
      <c r="A525" s="8">
        <v>45318</v>
      </c>
      <c r="B525" s="3" t="s">
        <v>30</v>
      </c>
      <c r="C525" s="3" t="s">
        <v>20</v>
      </c>
      <c r="D525" s="3">
        <v>30500</v>
      </c>
      <c r="E525" s="3">
        <v>30500</v>
      </c>
      <c r="F525" s="3">
        <v>34500</v>
      </c>
      <c r="G525" s="3">
        <v>8976</v>
      </c>
      <c r="H525" s="3">
        <v>1</v>
      </c>
      <c r="I525" s="3">
        <v>4261</v>
      </c>
      <c r="J525" s="18">
        <f t="shared" si="16"/>
        <v>3.8435828877005349</v>
      </c>
      <c r="K525" s="18">
        <f t="shared" si="17"/>
        <v>13.970491803278689</v>
      </c>
    </row>
    <row r="526" spans="1:11" x14ac:dyDescent="0.25">
      <c r="A526" s="8">
        <v>45318</v>
      </c>
      <c r="B526" s="3" t="s">
        <v>19</v>
      </c>
      <c r="C526" s="3" t="s">
        <v>20</v>
      </c>
      <c r="D526" s="3">
        <v>30485.599999999999</v>
      </c>
      <c r="E526" s="3">
        <v>9315</v>
      </c>
      <c r="F526" s="3">
        <v>9315</v>
      </c>
      <c r="G526" s="3">
        <v>6341</v>
      </c>
      <c r="H526" s="3">
        <v>2</v>
      </c>
      <c r="I526" s="3">
        <v>15382</v>
      </c>
      <c r="J526" s="18">
        <f t="shared" si="16"/>
        <v>1.4690111969720865</v>
      </c>
      <c r="K526" s="18">
        <f t="shared" si="17"/>
        <v>50.456609021964468</v>
      </c>
    </row>
    <row r="527" spans="1:11" x14ac:dyDescent="0.25">
      <c r="A527" s="8">
        <v>45318</v>
      </c>
      <c r="B527" s="3" t="s">
        <v>32</v>
      </c>
      <c r="C527" s="3" t="s">
        <v>20</v>
      </c>
      <c r="D527" s="3">
        <v>30260</v>
      </c>
      <c r="E527" s="3">
        <v>30260</v>
      </c>
      <c r="F527" s="3">
        <v>30760</v>
      </c>
      <c r="G527" s="3">
        <v>6691</v>
      </c>
      <c r="H527" s="3">
        <v>4</v>
      </c>
      <c r="I527" s="3">
        <v>17005</v>
      </c>
      <c r="J527" s="18">
        <f t="shared" si="16"/>
        <v>4.5972201464654017</v>
      </c>
      <c r="K527" s="18">
        <f t="shared" si="17"/>
        <v>56.19629874421679</v>
      </c>
    </row>
    <row r="528" spans="1:11" x14ac:dyDescent="0.25">
      <c r="A528" s="8">
        <v>45318</v>
      </c>
      <c r="B528" s="3" t="s">
        <v>21</v>
      </c>
      <c r="C528" s="3" t="s">
        <v>20</v>
      </c>
      <c r="D528" s="3">
        <v>30084.75</v>
      </c>
      <c r="E528" s="3">
        <v>17796.61</v>
      </c>
      <c r="F528" s="3">
        <v>21000</v>
      </c>
      <c r="G528" s="3">
        <v>5270</v>
      </c>
      <c r="H528" s="3">
        <v>3</v>
      </c>
      <c r="I528" s="3">
        <v>8564</v>
      </c>
      <c r="J528" s="18">
        <f t="shared" si="16"/>
        <v>3.9848197343453511</v>
      </c>
      <c r="K528" s="18">
        <f t="shared" si="17"/>
        <v>28.466249511795844</v>
      </c>
    </row>
    <row r="529" spans="1:11" x14ac:dyDescent="0.25">
      <c r="A529" s="8">
        <v>45318</v>
      </c>
      <c r="B529" s="3" t="s">
        <v>21</v>
      </c>
      <c r="C529" s="3" t="s">
        <v>20</v>
      </c>
      <c r="D529" s="3">
        <v>30084.75</v>
      </c>
      <c r="E529" s="3">
        <v>30084.75</v>
      </c>
      <c r="F529" s="3">
        <v>35500</v>
      </c>
      <c r="G529" s="3">
        <v>4711</v>
      </c>
      <c r="H529" s="3">
        <v>2</v>
      </c>
      <c r="I529" s="3">
        <v>17442</v>
      </c>
      <c r="J529" s="18">
        <f t="shared" si="16"/>
        <v>7.535555083846317</v>
      </c>
      <c r="K529" s="18">
        <f t="shared" si="17"/>
        <v>57.976217186448288</v>
      </c>
    </row>
    <row r="530" spans="1:11" x14ac:dyDescent="0.25">
      <c r="A530" s="8">
        <v>45318</v>
      </c>
      <c r="B530" s="3" t="s">
        <v>30</v>
      </c>
      <c r="C530" s="3" t="s">
        <v>20</v>
      </c>
      <c r="D530" s="3">
        <v>30000</v>
      </c>
      <c r="E530" s="3">
        <v>27000</v>
      </c>
      <c r="F530" s="3">
        <v>27000</v>
      </c>
      <c r="G530" s="3">
        <v>4077</v>
      </c>
      <c r="H530" s="3">
        <v>1</v>
      </c>
      <c r="I530" s="3">
        <v>8368</v>
      </c>
      <c r="J530" s="18">
        <f t="shared" si="16"/>
        <v>6.6225165562913908</v>
      </c>
      <c r="K530" s="18">
        <f t="shared" si="17"/>
        <v>27.893333333333331</v>
      </c>
    </row>
    <row r="531" spans="1:11" x14ac:dyDescent="0.25">
      <c r="A531" s="8">
        <v>45319</v>
      </c>
      <c r="B531" s="3" t="s">
        <v>30</v>
      </c>
      <c r="C531" s="3" t="s">
        <v>20</v>
      </c>
      <c r="D531" s="3">
        <v>30000</v>
      </c>
      <c r="E531" s="3">
        <v>30000</v>
      </c>
      <c r="F531" s="3">
        <v>34000</v>
      </c>
      <c r="G531" s="3">
        <v>4225</v>
      </c>
      <c r="H531" s="3">
        <v>1</v>
      </c>
      <c r="I531" s="3">
        <v>1253</v>
      </c>
      <c r="J531" s="18">
        <f t="shared" si="16"/>
        <v>8.0473372781065091</v>
      </c>
      <c r="K531" s="18">
        <f t="shared" si="17"/>
        <v>4.1766666666666667</v>
      </c>
    </row>
    <row r="532" spans="1:11" x14ac:dyDescent="0.25">
      <c r="A532" s="8">
        <v>45319</v>
      </c>
      <c r="B532" s="3" t="s">
        <v>30</v>
      </c>
      <c r="C532" s="3" t="s">
        <v>20</v>
      </c>
      <c r="D532" s="3">
        <v>30000</v>
      </c>
      <c r="E532" s="3">
        <v>26968</v>
      </c>
      <c r="F532" s="3">
        <v>26968</v>
      </c>
      <c r="G532" s="3">
        <v>4455</v>
      </c>
      <c r="H532" s="3">
        <v>1</v>
      </c>
      <c r="I532" s="3">
        <v>17168</v>
      </c>
      <c r="J532" s="18">
        <f t="shared" si="16"/>
        <v>6.0534231200897866</v>
      </c>
      <c r="K532" s="18">
        <f t="shared" si="17"/>
        <v>57.226666666666674</v>
      </c>
    </row>
    <row r="533" spans="1:11" x14ac:dyDescent="0.25">
      <c r="A533" s="8">
        <v>45319</v>
      </c>
      <c r="B533" s="3" t="s">
        <v>30</v>
      </c>
      <c r="C533" s="3" t="s">
        <v>20</v>
      </c>
      <c r="D533" s="3">
        <v>30000</v>
      </c>
      <c r="E533" s="3">
        <v>27000</v>
      </c>
      <c r="F533" s="3">
        <v>27000</v>
      </c>
      <c r="G533" s="3">
        <v>6189</v>
      </c>
      <c r="H533" s="3">
        <v>1</v>
      </c>
      <c r="I533" s="3">
        <v>11109</v>
      </c>
      <c r="J533" s="18">
        <f t="shared" si="16"/>
        <v>4.3625787687833251</v>
      </c>
      <c r="K533" s="18">
        <f t="shared" si="17"/>
        <v>37.03</v>
      </c>
    </row>
    <row r="534" spans="1:11" x14ac:dyDescent="0.25">
      <c r="A534" s="8">
        <v>45319</v>
      </c>
      <c r="B534" s="3" t="s">
        <v>30</v>
      </c>
      <c r="C534" s="3" t="s">
        <v>20</v>
      </c>
      <c r="D534" s="3">
        <v>29500</v>
      </c>
      <c r="E534" s="3">
        <v>29500</v>
      </c>
      <c r="F534" s="3">
        <v>33500</v>
      </c>
      <c r="G534" s="3">
        <v>6095</v>
      </c>
      <c r="H534" s="3">
        <v>1</v>
      </c>
      <c r="I534" s="3">
        <v>4500</v>
      </c>
      <c r="J534" s="18">
        <f t="shared" si="16"/>
        <v>5.4963084495488106</v>
      </c>
      <c r="K534" s="18">
        <f t="shared" si="17"/>
        <v>15.254237288135593</v>
      </c>
    </row>
    <row r="535" spans="1:11" x14ac:dyDescent="0.25">
      <c r="A535" s="8">
        <v>45319</v>
      </c>
      <c r="B535" s="3" t="s">
        <v>30</v>
      </c>
      <c r="C535" s="3" t="s">
        <v>20</v>
      </c>
      <c r="D535" s="3">
        <v>29500</v>
      </c>
      <c r="E535" s="3">
        <v>25075</v>
      </c>
      <c r="F535" s="3">
        <v>29075</v>
      </c>
      <c r="G535" s="3">
        <v>3380</v>
      </c>
      <c r="H535" s="3">
        <v>1</v>
      </c>
      <c r="I535" s="3">
        <v>17140</v>
      </c>
      <c r="J535" s="18">
        <f t="shared" si="16"/>
        <v>8.6020710059171606</v>
      </c>
      <c r="K535" s="18">
        <f t="shared" si="17"/>
        <v>58.101694915254242</v>
      </c>
    </row>
    <row r="536" spans="1:11" x14ac:dyDescent="0.25">
      <c r="A536" s="8">
        <v>45319</v>
      </c>
      <c r="B536" s="3" t="s">
        <v>32</v>
      </c>
      <c r="C536" s="3" t="s">
        <v>20</v>
      </c>
      <c r="D536" s="3">
        <v>29300</v>
      </c>
      <c r="E536" s="3">
        <v>29300</v>
      </c>
      <c r="F536" s="3">
        <v>30300</v>
      </c>
      <c r="G536" s="3">
        <v>7822</v>
      </c>
      <c r="H536" s="3">
        <v>5</v>
      </c>
      <c r="I536" s="3">
        <v>18286</v>
      </c>
      <c r="J536" s="18">
        <f t="shared" si="16"/>
        <v>3.8736895934543596</v>
      </c>
      <c r="K536" s="18">
        <f t="shared" si="17"/>
        <v>62.409556313993178</v>
      </c>
    </row>
    <row r="537" spans="1:11" x14ac:dyDescent="0.25">
      <c r="A537" s="8">
        <v>45319</v>
      </c>
      <c r="B537" s="3" t="s">
        <v>21</v>
      </c>
      <c r="C537" s="3" t="s">
        <v>20</v>
      </c>
      <c r="D537" s="3">
        <v>29237.299999999996</v>
      </c>
      <c r="E537" s="3">
        <v>29237.299999999996</v>
      </c>
      <c r="F537" s="3">
        <v>34500</v>
      </c>
      <c r="G537" s="3">
        <v>6178</v>
      </c>
      <c r="H537" s="3">
        <v>3</v>
      </c>
      <c r="I537" s="3">
        <v>3461</v>
      </c>
      <c r="J537" s="18">
        <f t="shared" si="16"/>
        <v>5.5843314988669475</v>
      </c>
      <c r="K537" s="18">
        <f t="shared" si="17"/>
        <v>11.83761838473457</v>
      </c>
    </row>
    <row r="538" spans="1:11" x14ac:dyDescent="0.25">
      <c r="A538" s="8">
        <v>45319</v>
      </c>
      <c r="B538" s="3" t="s">
        <v>21</v>
      </c>
      <c r="C538" s="3" t="s">
        <v>20</v>
      </c>
      <c r="D538" s="3">
        <v>29237.29</v>
      </c>
      <c r="E538" s="3">
        <v>29237.29</v>
      </c>
      <c r="F538" s="3">
        <v>34500</v>
      </c>
      <c r="G538" s="3">
        <v>6797</v>
      </c>
      <c r="H538" s="3">
        <v>3</v>
      </c>
      <c r="I538" s="3">
        <v>11914</v>
      </c>
      <c r="J538" s="18">
        <f t="shared" si="16"/>
        <v>5.0757687214947769</v>
      </c>
      <c r="K538" s="18">
        <f t="shared" si="17"/>
        <v>40.749330734825286</v>
      </c>
    </row>
    <row r="539" spans="1:11" x14ac:dyDescent="0.25">
      <c r="A539" s="8">
        <v>45320</v>
      </c>
      <c r="B539" s="3" t="s">
        <v>19</v>
      </c>
      <c r="C539" s="3" t="s">
        <v>20</v>
      </c>
      <c r="D539" s="3">
        <v>29119</v>
      </c>
      <c r="E539" s="3">
        <v>29119</v>
      </c>
      <c r="F539" s="3">
        <v>29119</v>
      </c>
      <c r="G539" s="3">
        <v>5773</v>
      </c>
      <c r="H539" s="3">
        <v>2</v>
      </c>
      <c r="I539" s="3">
        <v>17158</v>
      </c>
      <c r="J539" s="18">
        <f t="shared" si="16"/>
        <v>5.0439979213580459</v>
      </c>
      <c r="K539" s="18">
        <f t="shared" si="17"/>
        <v>58.923726776331605</v>
      </c>
    </row>
    <row r="540" spans="1:11" x14ac:dyDescent="0.25">
      <c r="A540" s="8">
        <v>45320</v>
      </c>
      <c r="B540" s="3" t="s">
        <v>19</v>
      </c>
      <c r="C540" s="3" t="s">
        <v>20</v>
      </c>
      <c r="D540" s="3">
        <v>29051.7</v>
      </c>
      <c r="E540" s="3">
        <v>29051.7</v>
      </c>
      <c r="F540" s="3">
        <v>30150</v>
      </c>
      <c r="G540" s="3">
        <v>8656</v>
      </c>
      <c r="H540" s="3">
        <v>3</v>
      </c>
      <c r="I540" s="3">
        <v>4324</v>
      </c>
      <c r="J540" s="18">
        <f t="shared" si="16"/>
        <v>3.4831330868761552</v>
      </c>
      <c r="K540" s="18">
        <f t="shared" si="17"/>
        <v>14.883810585955381</v>
      </c>
    </row>
    <row r="541" spans="1:11" x14ac:dyDescent="0.25">
      <c r="A541" s="8">
        <v>45320</v>
      </c>
      <c r="B541" s="3" t="s">
        <v>32</v>
      </c>
      <c r="C541" s="3" t="s">
        <v>20</v>
      </c>
      <c r="D541" s="3">
        <v>29020</v>
      </c>
      <c r="E541" s="3">
        <v>29020</v>
      </c>
      <c r="F541" s="3">
        <v>31520</v>
      </c>
      <c r="G541" s="3">
        <v>7781</v>
      </c>
      <c r="H541" s="3">
        <v>2</v>
      </c>
      <c r="I541" s="3">
        <v>3663</v>
      </c>
      <c r="J541" s="18">
        <f t="shared" si="16"/>
        <v>4.0508932013879964</v>
      </c>
      <c r="K541" s="18">
        <f t="shared" si="17"/>
        <v>12.622329427980702</v>
      </c>
    </row>
    <row r="542" spans="1:11" x14ac:dyDescent="0.25">
      <c r="A542" s="8">
        <v>45320</v>
      </c>
      <c r="B542" s="3" t="s">
        <v>30</v>
      </c>
      <c r="C542" s="3" t="s">
        <v>20</v>
      </c>
      <c r="D542" s="3">
        <v>29000</v>
      </c>
      <c r="E542" s="3">
        <v>29000</v>
      </c>
      <c r="F542" s="3">
        <v>33000</v>
      </c>
      <c r="G542" s="3">
        <v>8467</v>
      </c>
      <c r="H542" s="3">
        <v>1</v>
      </c>
      <c r="I542" s="3">
        <v>2667</v>
      </c>
      <c r="J542" s="18">
        <f t="shared" si="16"/>
        <v>3.8974843510098029</v>
      </c>
      <c r="K542" s="18">
        <f t="shared" si="17"/>
        <v>9.1965517241379313</v>
      </c>
    </row>
    <row r="543" spans="1:11" x14ac:dyDescent="0.25">
      <c r="A543" s="8">
        <v>45320</v>
      </c>
      <c r="B543" s="3" t="s">
        <v>30</v>
      </c>
      <c r="C543" s="3" t="s">
        <v>20</v>
      </c>
      <c r="D543" s="3">
        <v>29000</v>
      </c>
      <c r="E543" s="3">
        <v>26100</v>
      </c>
      <c r="F543" s="3">
        <v>30100</v>
      </c>
      <c r="G543" s="3">
        <v>6948</v>
      </c>
      <c r="H543" s="3">
        <v>1</v>
      </c>
      <c r="I543" s="3">
        <v>10347</v>
      </c>
      <c r="J543" s="18">
        <f t="shared" si="16"/>
        <v>4.3321819228554981</v>
      </c>
      <c r="K543" s="18">
        <f t="shared" si="17"/>
        <v>35.679310344827584</v>
      </c>
    </row>
    <row r="544" spans="1:11" x14ac:dyDescent="0.25">
      <c r="A544" s="8">
        <v>45320</v>
      </c>
      <c r="B544" s="3" t="s">
        <v>21</v>
      </c>
      <c r="C544" s="3" t="s">
        <v>20</v>
      </c>
      <c r="D544" s="3">
        <v>28813.559999999998</v>
      </c>
      <c r="E544" s="3">
        <v>27966.11</v>
      </c>
      <c r="F544" s="3">
        <v>33000</v>
      </c>
      <c r="G544" s="3">
        <v>8254</v>
      </c>
      <c r="H544" s="3">
        <v>3</v>
      </c>
      <c r="I544" s="3">
        <v>14670</v>
      </c>
      <c r="J544" s="18">
        <f t="shared" si="16"/>
        <v>3.9980615459171309</v>
      </c>
      <c r="K544" s="18">
        <f t="shared" si="17"/>
        <v>50.913528213799339</v>
      </c>
    </row>
    <row r="545" spans="1:11" x14ac:dyDescent="0.25">
      <c r="A545" s="8">
        <v>45320</v>
      </c>
      <c r="B545" s="3" t="s">
        <v>21</v>
      </c>
      <c r="C545" s="3" t="s">
        <v>20</v>
      </c>
      <c r="D545" s="3">
        <v>28813.559999999998</v>
      </c>
      <c r="E545" s="3">
        <v>28050.85</v>
      </c>
      <c r="F545" s="3">
        <v>33100</v>
      </c>
      <c r="G545" s="3">
        <v>4328</v>
      </c>
      <c r="H545" s="3">
        <v>2</v>
      </c>
      <c r="I545" s="3">
        <v>19430</v>
      </c>
      <c r="J545" s="18">
        <f t="shared" si="16"/>
        <v>7.6478743068391868</v>
      </c>
      <c r="K545" s="18">
        <f t="shared" si="17"/>
        <v>67.433527825093464</v>
      </c>
    </row>
    <row r="546" spans="1:11" x14ac:dyDescent="0.25">
      <c r="A546" s="8">
        <v>45320</v>
      </c>
      <c r="B546" s="3" t="s">
        <v>19</v>
      </c>
      <c r="C546" s="3" t="s">
        <v>20</v>
      </c>
      <c r="D546" s="3">
        <v>28748</v>
      </c>
      <c r="E546" s="3">
        <v>-440765.29000000004</v>
      </c>
      <c r="F546" s="3">
        <v>-445742.26</v>
      </c>
      <c r="G546" s="3">
        <v>3111</v>
      </c>
      <c r="H546" s="3">
        <v>2</v>
      </c>
      <c r="I546" s="3">
        <v>5553</v>
      </c>
      <c r="J546" s="18">
        <f t="shared" si="16"/>
        <v>-143.27941497910641</v>
      </c>
      <c r="K546" s="18">
        <f t="shared" si="17"/>
        <v>19.316126339223601</v>
      </c>
    </row>
    <row r="547" spans="1:11" x14ac:dyDescent="0.25">
      <c r="A547" s="8">
        <v>45321</v>
      </c>
      <c r="B547" s="3" t="s">
        <v>32</v>
      </c>
      <c r="C547" s="3" t="s">
        <v>20</v>
      </c>
      <c r="D547" s="3">
        <v>28560</v>
      </c>
      <c r="E547" s="3">
        <v>28560</v>
      </c>
      <c r="F547" s="3">
        <v>29560</v>
      </c>
      <c r="G547" s="3">
        <v>5378</v>
      </c>
      <c r="H547" s="3">
        <v>3</v>
      </c>
      <c r="I547" s="3">
        <v>17524</v>
      </c>
      <c r="J547" s="18">
        <f t="shared" si="16"/>
        <v>5.4964670881368543</v>
      </c>
      <c r="K547" s="18">
        <f t="shared" si="17"/>
        <v>61.358543417366953</v>
      </c>
    </row>
    <row r="548" spans="1:11" x14ac:dyDescent="0.25">
      <c r="A548" s="8">
        <v>45321</v>
      </c>
      <c r="B548" s="3" t="s">
        <v>32</v>
      </c>
      <c r="C548" s="3" t="s">
        <v>20</v>
      </c>
      <c r="D548" s="3">
        <v>28500</v>
      </c>
      <c r="E548" s="3">
        <v>28500</v>
      </c>
      <c r="F548" s="3">
        <v>29000</v>
      </c>
      <c r="G548" s="3">
        <v>7222</v>
      </c>
      <c r="H548" s="3">
        <v>3</v>
      </c>
      <c r="I548" s="3">
        <v>13976</v>
      </c>
      <c r="J548" s="18">
        <f t="shared" si="16"/>
        <v>4.0155081694821382</v>
      </c>
      <c r="K548" s="18">
        <f t="shared" si="17"/>
        <v>49.03859649122807</v>
      </c>
    </row>
    <row r="549" spans="1:11" x14ac:dyDescent="0.25">
      <c r="A549" s="8">
        <v>45321</v>
      </c>
      <c r="B549" s="3" t="s">
        <v>21</v>
      </c>
      <c r="C549" s="3" t="s">
        <v>20</v>
      </c>
      <c r="D549" s="3">
        <v>28482.15</v>
      </c>
      <c r="E549" s="3">
        <v>18312.660000000003</v>
      </c>
      <c r="F549" s="3">
        <v>19900</v>
      </c>
      <c r="G549" s="3">
        <v>8477</v>
      </c>
      <c r="H549" s="3">
        <v>3</v>
      </c>
      <c r="I549" s="3">
        <v>6329</v>
      </c>
      <c r="J549" s="18">
        <f t="shared" si="16"/>
        <v>2.3475286068184498</v>
      </c>
      <c r="K549" s="18">
        <f t="shared" si="17"/>
        <v>22.220934866223232</v>
      </c>
    </row>
    <row r="550" spans="1:11" x14ac:dyDescent="0.25">
      <c r="A550" s="8">
        <v>45321</v>
      </c>
      <c r="B550" s="3" t="s">
        <v>32</v>
      </c>
      <c r="C550" s="3" t="s">
        <v>20</v>
      </c>
      <c r="D550" s="3">
        <v>28260</v>
      </c>
      <c r="E550" s="3">
        <v>28260</v>
      </c>
      <c r="F550" s="3">
        <v>33456</v>
      </c>
      <c r="G550" s="3">
        <v>5550</v>
      </c>
      <c r="H550" s="3">
        <v>3</v>
      </c>
      <c r="I550" s="3">
        <v>16127</v>
      </c>
      <c r="J550" s="18">
        <f t="shared" si="16"/>
        <v>6.0281081081081078</v>
      </c>
      <c r="K550" s="18">
        <f t="shared" si="17"/>
        <v>57.066525123849964</v>
      </c>
    </row>
    <row r="551" spans="1:11" x14ac:dyDescent="0.25">
      <c r="A551" s="8">
        <v>45321</v>
      </c>
      <c r="B551" s="3" t="s">
        <v>21</v>
      </c>
      <c r="C551" s="3" t="s">
        <v>20</v>
      </c>
      <c r="D551" s="3">
        <v>28125</v>
      </c>
      <c r="E551" s="3">
        <v>12724.69</v>
      </c>
      <c r="F551" s="3">
        <v>12950</v>
      </c>
      <c r="G551" s="3">
        <v>6146</v>
      </c>
      <c r="H551" s="3">
        <v>3</v>
      </c>
      <c r="I551" s="3">
        <v>15689</v>
      </c>
      <c r="J551" s="18">
        <f t="shared" si="16"/>
        <v>2.1070615034168565</v>
      </c>
      <c r="K551" s="18">
        <f t="shared" si="17"/>
        <v>55.783111111111118</v>
      </c>
    </row>
    <row r="552" spans="1:11" x14ac:dyDescent="0.25">
      <c r="A552" s="8">
        <v>45321</v>
      </c>
      <c r="B552" s="3" t="s">
        <v>22</v>
      </c>
      <c r="C552" s="3" t="s">
        <v>20</v>
      </c>
      <c r="D552" s="3">
        <v>28089.29</v>
      </c>
      <c r="E552" s="3">
        <v>28089.29</v>
      </c>
      <c r="F552" s="3">
        <v>31460</v>
      </c>
      <c r="G552" s="3">
        <v>8962</v>
      </c>
      <c r="H552" s="3">
        <v>8</v>
      </c>
      <c r="I552" s="3">
        <v>6698</v>
      </c>
      <c r="J552" s="18">
        <f t="shared" si="16"/>
        <v>3.510377147958045</v>
      </c>
      <c r="K552" s="18">
        <f t="shared" si="17"/>
        <v>23.845387334460927</v>
      </c>
    </row>
    <row r="553" spans="1:11" x14ac:dyDescent="0.25">
      <c r="A553" s="8">
        <v>45321</v>
      </c>
      <c r="B553" s="3" t="s">
        <v>30</v>
      </c>
      <c r="C553" s="3" t="s">
        <v>20</v>
      </c>
      <c r="D553" s="3">
        <v>28000</v>
      </c>
      <c r="E553" s="3">
        <v>28000</v>
      </c>
      <c r="F553" s="3">
        <v>32000</v>
      </c>
      <c r="G553" s="3">
        <v>6411</v>
      </c>
      <c r="H553" s="3">
        <v>1</v>
      </c>
      <c r="I553" s="3">
        <v>13820</v>
      </c>
      <c r="J553" s="18">
        <f t="shared" si="16"/>
        <v>4.9914209951645612</v>
      </c>
      <c r="K553" s="18">
        <f t="shared" si="17"/>
        <v>49.357142857142854</v>
      </c>
    </row>
    <row r="554" spans="1:11" x14ac:dyDescent="0.25">
      <c r="A554" s="8">
        <v>45321</v>
      </c>
      <c r="B554" s="3" t="s">
        <v>19</v>
      </c>
      <c r="C554" s="3" t="s">
        <v>20</v>
      </c>
      <c r="D554" s="3">
        <v>27984</v>
      </c>
      <c r="E554" s="3">
        <v>27372</v>
      </c>
      <c r="F554" s="3">
        <v>27372</v>
      </c>
      <c r="G554" s="3">
        <v>8829</v>
      </c>
      <c r="H554" s="3">
        <v>4</v>
      </c>
      <c r="I554" s="3">
        <v>11173</v>
      </c>
      <c r="J554" s="18">
        <f t="shared" si="16"/>
        <v>3.1002378525314307</v>
      </c>
      <c r="K554" s="18">
        <f t="shared" si="17"/>
        <v>39.926386506575184</v>
      </c>
    </row>
    <row r="555" spans="1:11" x14ac:dyDescent="0.25">
      <c r="A555" s="8">
        <v>45322</v>
      </c>
      <c r="B555" s="3" t="s">
        <v>32</v>
      </c>
      <c r="C555" s="3" t="s">
        <v>20</v>
      </c>
      <c r="D555" s="3">
        <v>27940</v>
      </c>
      <c r="E555" s="3">
        <v>27940</v>
      </c>
      <c r="F555" s="3">
        <v>28940</v>
      </c>
      <c r="G555" s="3">
        <v>5222</v>
      </c>
      <c r="H555" s="3">
        <v>5</v>
      </c>
      <c r="I555" s="3">
        <v>11586</v>
      </c>
      <c r="J555" s="18">
        <f t="shared" si="16"/>
        <v>5.5419379548065875</v>
      </c>
      <c r="K555" s="18">
        <f t="shared" si="17"/>
        <v>41.467430207587682</v>
      </c>
    </row>
    <row r="556" spans="1:11" x14ac:dyDescent="0.25">
      <c r="A556" s="8">
        <v>45322</v>
      </c>
      <c r="B556" s="3" t="s">
        <v>30</v>
      </c>
      <c r="C556" s="3" t="s">
        <v>20</v>
      </c>
      <c r="D556" s="3">
        <v>27500</v>
      </c>
      <c r="E556" s="3">
        <v>27500</v>
      </c>
      <c r="F556" s="3">
        <v>31500</v>
      </c>
      <c r="G556" s="3">
        <v>5838</v>
      </c>
      <c r="H556" s="3">
        <v>1</v>
      </c>
      <c r="I556" s="3">
        <v>13834</v>
      </c>
      <c r="J556" s="18">
        <f t="shared" si="16"/>
        <v>5.3956834532374103</v>
      </c>
      <c r="K556" s="18">
        <f t="shared" si="17"/>
        <v>50.305454545454545</v>
      </c>
    </row>
    <row r="557" spans="1:11" x14ac:dyDescent="0.25">
      <c r="A557" s="8">
        <v>45322</v>
      </c>
      <c r="B557" s="3" t="s">
        <v>32</v>
      </c>
      <c r="C557" s="3" t="s">
        <v>20</v>
      </c>
      <c r="D557" s="3">
        <v>27400</v>
      </c>
      <c r="E557" s="3">
        <v>27400</v>
      </c>
      <c r="F557" s="3">
        <v>28900</v>
      </c>
      <c r="G557" s="3">
        <v>6663</v>
      </c>
      <c r="H557" s="3">
        <v>2</v>
      </c>
      <c r="I557" s="3">
        <v>18642</v>
      </c>
      <c r="J557" s="18">
        <f t="shared" si="16"/>
        <v>4.3373855620591328</v>
      </c>
      <c r="K557" s="18">
        <f t="shared" si="17"/>
        <v>68.036496350364956</v>
      </c>
    </row>
    <row r="558" spans="1:11" x14ac:dyDescent="0.25">
      <c r="A558" s="8">
        <v>45322</v>
      </c>
      <c r="B558" s="3" t="s">
        <v>32</v>
      </c>
      <c r="C558" s="3" t="s">
        <v>20</v>
      </c>
      <c r="D558" s="3">
        <v>27380</v>
      </c>
      <c r="E558" s="3">
        <v>27380</v>
      </c>
      <c r="F558" s="3">
        <v>27380</v>
      </c>
      <c r="G558" s="3">
        <v>4314</v>
      </c>
      <c r="H558" s="3">
        <v>3</v>
      </c>
      <c r="I558" s="3">
        <v>19334</v>
      </c>
      <c r="J558" s="18">
        <f t="shared" si="16"/>
        <v>6.3467779323133984</v>
      </c>
      <c r="K558" s="18">
        <f t="shared" si="17"/>
        <v>70.613586559532507</v>
      </c>
    </row>
    <row r="559" spans="1:11" x14ac:dyDescent="0.25">
      <c r="A559" s="8">
        <v>45322</v>
      </c>
      <c r="B559" s="3" t="s">
        <v>32</v>
      </c>
      <c r="C559" s="3" t="s">
        <v>20</v>
      </c>
      <c r="D559" s="3">
        <v>27180</v>
      </c>
      <c r="E559" s="3">
        <v>27180</v>
      </c>
      <c r="F559" s="3">
        <v>28680</v>
      </c>
      <c r="G559" s="3">
        <v>3698</v>
      </c>
      <c r="H559" s="3">
        <v>4</v>
      </c>
      <c r="I559" s="3">
        <v>3925</v>
      </c>
      <c r="J559" s="18">
        <f t="shared" si="16"/>
        <v>7.7555435370470525</v>
      </c>
      <c r="K559" s="18">
        <f t="shared" si="17"/>
        <v>14.440765268579838</v>
      </c>
    </row>
    <row r="560" spans="1:11" x14ac:dyDescent="0.25">
      <c r="A560" s="8">
        <v>45322</v>
      </c>
      <c r="B560" s="3" t="s">
        <v>21</v>
      </c>
      <c r="C560" s="3" t="s">
        <v>20</v>
      </c>
      <c r="D560" s="3">
        <v>27118.65</v>
      </c>
      <c r="E560" s="3">
        <v>15677.970000000001</v>
      </c>
      <c r="F560" s="3">
        <v>18500</v>
      </c>
      <c r="G560" s="3">
        <v>5448</v>
      </c>
      <c r="H560" s="3">
        <v>2</v>
      </c>
      <c r="I560" s="3">
        <v>8849</v>
      </c>
      <c r="J560" s="18">
        <f t="shared" si="16"/>
        <v>3.3957415565345079</v>
      </c>
      <c r="K560" s="18">
        <f t="shared" si="17"/>
        <v>32.630680362038667</v>
      </c>
    </row>
    <row r="561" spans="1:11" x14ac:dyDescent="0.25">
      <c r="A561" s="8">
        <v>45322</v>
      </c>
      <c r="B561" s="3" t="s">
        <v>32</v>
      </c>
      <c r="C561" s="3" t="s">
        <v>20</v>
      </c>
      <c r="D561" s="3">
        <v>27100</v>
      </c>
      <c r="E561" s="3">
        <v>27100</v>
      </c>
      <c r="F561" s="3">
        <v>27100</v>
      </c>
      <c r="G561" s="3">
        <v>7793</v>
      </c>
      <c r="H561" s="3">
        <v>2</v>
      </c>
      <c r="I561" s="3">
        <v>4863</v>
      </c>
      <c r="J561" s="18">
        <f t="shared" si="16"/>
        <v>3.4774797895547285</v>
      </c>
      <c r="K561" s="18">
        <f t="shared" si="17"/>
        <v>17.944649446494466</v>
      </c>
    </row>
    <row r="562" spans="1:11" x14ac:dyDescent="0.25">
      <c r="A562" s="8">
        <v>45322</v>
      </c>
      <c r="B562" s="3" t="s">
        <v>30</v>
      </c>
      <c r="C562" s="3" t="s">
        <v>20</v>
      </c>
      <c r="D562" s="3">
        <v>27000</v>
      </c>
      <c r="E562" s="3">
        <v>27000</v>
      </c>
      <c r="F562" s="3">
        <v>31000</v>
      </c>
      <c r="G562" s="3">
        <v>4862</v>
      </c>
      <c r="H562" s="3">
        <v>1</v>
      </c>
      <c r="I562" s="3">
        <v>2186</v>
      </c>
      <c r="J562" s="18">
        <f t="shared" si="16"/>
        <v>6.3759769642122581</v>
      </c>
      <c r="K562" s="18">
        <f t="shared" si="17"/>
        <v>8.0962962962962965</v>
      </c>
    </row>
    <row r="563" spans="1:11" x14ac:dyDescent="0.25">
      <c r="A563" s="8">
        <v>45322</v>
      </c>
      <c r="B563" s="3" t="s">
        <v>21</v>
      </c>
      <c r="C563" s="3" t="s">
        <v>20</v>
      </c>
      <c r="D563" s="3">
        <v>26517.870000000003</v>
      </c>
      <c r="E563" s="3">
        <v>-2330.3499999999985</v>
      </c>
      <c r="F563" s="3">
        <v>-2610</v>
      </c>
      <c r="G563" s="3">
        <v>8968</v>
      </c>
      <c r="H563" s="3">
        <v>3</v>
      </c>
      <c r="I563" s="3">
        <v>16636</v>
      </c>
      <c r="J563" s="18">
        <f t="shared" si="16"/>
        <v>-0.29103479036574487</v>
      </c>
      <c r="K563" s="18">
        <f t="shared" si="17"/>
        <v>62.735053758088412</v>
      </c>
    </row>
    <row r="564" spans="1:11" x14ac:dyDescent="0.25">
      <c r="A564" s="8">
        <v>45323</v>
      </c>
      <c r="B564" s="3" t="s">
        <v>32</v>
      </c>
      <c r="C564" s="3" t="s">
        <v>20</v>
      </c>
      <c r="D564" s="3">
        <v>26400</v>
      </c>
      <c r="E564" s="3">
        <v>26400</v>
      </c>
      <c r="F564" s="3">
        <v>27900</v>
      </c>
      <c r="G564" s="3">
        <v>8997</v>
      </c>
      <c r="H564" s="3">
        <v>3</v>
      </c>
      <c r="I564" s="3">
        <v>8952</v>
      </c>
      <c r="J564" s="18">
        <f t="shared" si="16"/>
        <v>3.1010336778926311</v>
      </c>
      <c r="K564" s="18">
        <f t="shared" si="17"/>
        <v>33.909090909090914</v>
      </c>
    </row>
    <row r="565" spans="1:11" x14ac:dyDescent="0.25">
      <c r="A565" s="8">
        <v>45323</v>
      </c>
      <c r="B565" s="3" t="s">
        <v>21</v>
      </c>
      <c r="C565" s="3" t="s">
        <v>20</v>
      </c>
      <c r="D565" s="3">
        <v>26271.19</v>
      </c>
      <c r="E565" s="3">
        <v>20211.87</v>
      </c>
      <c r="F565" s="3">
        <v>23850</v>
      </c>
      <c r="G565" s="3">
        <v>3171</v>
      </c>
      <c r="H565" s="3">
        <v>3</v>
      </c>
      <c r="I565" s="3">
        <v>11697</v>
      </c>
      <c r="J565" s="18">
        <f t="shared" si="16"/>
        <v>7.5212866603595083</v>
      </c>
      <c r="K565" s="18">
        <f t="shared" si="17"/>
        <v>44.524058483837244</v>
      </c>
    </row>
    <row r="566" spans="1:11" x14ac:dyDescent="0.25">
      <c r="A566" s="8">
        <v>45323</v>
      </c>
      <c r="B566" s="3" t="s">
        <v>21</v>
      </c>
      <c r="C566" s="3" t="s">
        <v>20</v>
      </c>
      <c r="D566" s="3">
        <v>26116.07</v>
      </c>
      <c r="E566" s="3">
        <v>24388.400000000001</v>
      </c>
      <c r="F566" s="3">
        <v>27315</v>
      </c>
      <c r="G566" s="3">
        <v>8116</v>
      </c>
      <c r="H566" s="3">
        <v>3</v>
      </c>
      <c r="I566" s="3">
        <v>817</v>
      </c>
      <c r="J566" s="18">
        <f t="shared" si="16"/>
        <v>3.3655741744701824</v>
      </c>
      <c r="K566" s="18">
        <f t="shared" si="17"/>
        <v>3.1283420514648643</v>
      </c>
    </row>
    <row r="567" spans="1:11" x14ac:dyDescent="0.25">
      <c r="A567" s="8">
        <v>45323</v>
      </c>
      <c r="B567" s="3" t="s">
        <v>19</v>
      </c>
      <c r="C567" s="3" t="s">
        <v>20</v>
      </c>
      <c r="D567" s="3">
        <v>25620</v>
      </c>
      <c r="E567" s="3">
        <v>25620</v>
      </c>
      <c r="F567" s="3">
        <v>28620</v>
      </c>
      <c r="G567" s="3">
        <v>7585</v>
      </c>
      <c r="H567" s="3">
        <v>2</v>
      </c>
      <c r="I567" s="3">
        <v>11306</v>
      </c>
      <c r="J567" s="18">
        <f t="shared" si="16"/>
        <v>3.7732366512854316</v>
      </c>
      <c r="K567" s="18">
        <f t="shared" si="17"/>
        <v>44.129586260733802</v>
      </c>
    </row>
    <row r="568" spans="1:11" x14ac:dyDescent="0.25">
      <c r="A568" s="8">
        <v>45323</v>
      </c>
      <c r="B568" s="3" t="s">
        <v>32</v>
      </c>
      <c r="C568" s="3" t="s">
        <v>20</v>
      </c>
      <c r="D568" s="3">
        <v>25620</v>
      </c>
      <c r="E568" s="3">
        <v>25620</v>
      </c>
      <c r="F568" s="3">
        <v>26620</v>
      </c>
      <c r="G568" s="3">
        <v>4096</v>
      </c>
      <c r="H568" s="3">
        <v>4</v>
      </c>
      <c r="I568" s="3">
        <v>5140</v>
      </c>
      <c r="J568" s="18">
        <f t="shared" si="16"/>
        <v>6.4990234375</v>
      </c>
      <c r="K568" s="18">
        <f t="shared" si="17"/>
        <v>20.062451209992194</v>
      </c>
    </row>
    <row r="569" spans="1:11" x14ac:dyDescent="0.25">
      <c r="A569" s="8">
        <v>45323</v>
      </c>
      <c r="B569" s="3" t="s">
        <v>32</v>
      </c>
      <c r="C569" s="3" t="s">
        <v>20</v>
      </c>
      <c r="D569" s="3">
        <v>25620</v>
      </c>
      <c r="E569" s="3">
        <v>25620</v>
      </c>
      <c r="F569" s="3">
        <v>27620</v>
      </c>
      <c r="G569" s="3">
        <v>6228</v>
      </c>
      <c r="H569" s="3">
        <v>4</v>
      </c>
      <c r="I569" s="3">
        <v>5143</v>
      </c>
      <c r="J569" s="18">
        <f t="shared" si="16"/>
        <v>4.4348105330764289</v>
      </c>
      <c r="K569" s="18">
        <f t="shared" si="17"/>
        <v>20.074160811865731</v>
      </c>
    </row>
    <row r="570" spans="1:11" x14ac:dyDescent="0.25">
      <c r="A570" s="8">
        <v>45323</v>
      </c>
      <c r="B570" s="3" t="s">
        <v>21</v>
      </c>
      <c r="C570" s="3" t="s">
        <v>20</v>
      </c>
      <c r="D570" s="3">
        <v>25446.43</v>
      </c>
      <c r="E570" s="3">
        <v>25446.43</v>
      </c>
      <c r="F570" s="3">
        <v>28500</v>
      </c>
      <c r="G570" s="3">
        <v>8397</v>
      </c>
      <c r="H570" s="3">
        <v>2</v>
      </c>
      <c r="I570" s="3">
        <v>1746</v>
      </c>
      <c r="J570" s="18">
        <f t="shared" si="16"/>
        <v>3.3940693104680242</v>
      </c>
      <c r="K570" s="18">
        <f t="shared" si="17"/>
        <v>6.8614732990050085</v>
      </c>
    </row>
    <row r="571" spans="1:11" x14ac:dyDescent="0.25">
      <c r="A571" s="8">
        <v>45323</v>
      </c>
      <c r="B571" s="3" t="s">
        <v>32</v>
      </c>
      <c r="C571" s="3" t="s">
        <v>20</v>
      </c>
      <c r="D571" s="3">
        <v>25240</v>
      </c>
      <c r="E571" s="3">
        <v>25240</v>
      </c>
      <c r="F571" s="3">
        <v>25740</v>
      </c>
      <c r="G571" s="3">
        <v>6621</v>
      </c>
      <c r="H571" s="3">
        <v>4</v>
      </c>
      <c r="I571" s="3">
        <v>16038</v>
      </c>
      <c r="J571" s="18">
        <f t="shared" si="16"/>
        <v>3.8876302673312186</v>
      </c>
      <c r="K571" s="18">
        <f t="shared" si="17"/>
        <v>63.541996830427891</v>
      </c>
    </row>
    <row r="572" spans="1:11" x14ac:dyDescent="0.25">
      <c r="A572" s="8">
        <v>45323</v>
      </c>
      <c r="B572" s="3" t="s">
        <v>30</v>
      </c>
      <c r="C572" s="3" t="s">
        <v>20</v>
      </c>
      <c r="D572" s="3">
        <v>25032</v>
      </c>
      <c r="E572" s="3">
        <v>25032</v>
      </c>
      <c r="F572" s="3">
        <v>29032</v>
      </c>
      <c r="G572" s="3">
        <v>6247</v>
      </c>
      <c r="H572" s="3">
        <v>2</v>
      </c>
      <c r="I572" s="3">
        <v>9877</v>
      </c>
      <c r="J572" s="18">
        <f t="shared" si="16"/>
        <v>4.6473507283496076</v>
      </c>
      <c r="K572" s="18">
        <f t="shared" si="17"/>
        <v>39.45749440715884</v>
      </c>
    </row>
    <row r="573" spans="1:11" x14ac:dyDescent="0.25">
      <c r="A573" s="8">
        <v>45324</v>
      </c>
      <c r="B573" s="3" t="s">
        <v>32</v>
      </c>
      <c r="C573" s="3" t="s">
        <v>20</v>
      </c>
      <c r="D573" s="3">
        <v>24640</v>
      </c>
      <c r="E573" s="3">
        <v>24640</v>
      </c>
      <c r="F573" s="3">
        <v>25140</v>
      </c>
      <c r="G573" s="3">
        <v>7876</v>
      </c>
      <c r="H573" s="3">
        <v>3</v>
      </c>
      <c r="I573" s="3">
        <v>17581</v>
      </c>
      <c r="J573" s="18">
        <f t="shared" si="16"/>
        <v>3.1919756221432198</v>
      </c>
      <c r="K573" s="18">
        <f t="shared" si="17"/>
        <v>71.351461038961034</v>
      </c>
    </row>
    <row r="574" spans="1:11" x14ac:dyDescent="0.25">
      <c r="A574" s="8">
        <v>45324</v>
      </c>
      <c r="B574" s="3" t="s">
        <v>21</v>
      </c>
      <c r="C574" s="3" t="s">
        <v>20</v>
      </c>
      <c r="D574" s="3">
        <v>24576.28</v>
      </c>
      <c r="E574" s="3">
        <v>24576.28</v>
      </c>
      <c r="F574" s="3">
        <v>29000</v>
      </c>
      <c r="G574" s="3">
        <v>5712</v>
      </c>
      <c r="H574" s="3">
        <v>2</v>
      </c>
      <c r="I574" s="3">
        <v>13066</v>
      </c>
      <c r="J574" s="18">
        <f t="shared" si="16"/>
        <v>5.0770308123249297</v>
      </c>
      <c r="K574" s="18">
        <f t="shared" si="17"/>
        <v>53.165084382176644</v>
      </c>
    </row>
    <row r="575" spans="1:11" x14ac:dyDescent="0.25">
      <c r="A575" s="8">
        <v>45324</v>
      </c>
      <c r="B575" s="3" t="s">
        <v>19</v>
      </c>
      <c r="C575" s="3" t="s">
        <v>20</v>
      </c>
      <c r="D575" s="3">
        <v>24489.83</v>
      </c>
      <c r="E575" s="3">
        <v>22040.85</v>
      </c>
      <c r="F575" s="3">
        <v>24210</v>
      </c>
      <c r="G575" s="3">
        <v>4419</v>
      </c>
      <c r="H575" s="3">
        <v>2</v>
      </c>
      <c r="I575" s="3">
        <v>31</v>
      </c>
      <c r="J575" s="18">
        <f t="shared" si="16"/>
        <v>5.4786150712830954</v>
      </c>
      <c r="K575" s="18">
        <f t="shared" si="17"/>
        <v>0.12658315717177293</v>
      </c>
    </row>
    <row r="576" spans="1:11" x14ac:dyDescent="0.25">
      <c r="A576" s="8">
        <v>45324</v>
      </c>
      <c r="B576" s="3" t="s">
        <v>32</v>
      </c>
      <c r="C576" s="3" t="s">
        <v>20</v>
      </c>
      <c r="D576" s="3">
        <v>24120</v>
      </c>
      <c r="E576" s="3">
        <v>24120</v>
      </c>
      <c r="F576" s="3">
        <v>24120</v>
      </c>
      <c r="G576" s="3">
        <v>6955</v>
      </c>
      <c r="H576" s="3">
        <v>3</v>
      </c>
      <c r="I576" s="3">
        <v>4769</v>
      </c>
      <c r="J576" s="18">
        <f t="shared" si="16"/>
        <v>3.4680086268871317</v>
      </c>
      <c r="K576" s="18">
        <f t="shared" si="17"/>
        <v>19.771973466003317</v>
      </c>
    </row>
    <row r="577" spans="1:11" x14ac:dyDescent="0.25">
      <c r="A577" s="8">
        <v>45324</v>
      </c>
      <c r="B577" s="3" t="s">
        <v>30</v>
      </c>
      <c r="C577" s="3" t="s">
        <v>20</v>
      </c>
      <c r="D577" s="3">
        <v>24000</v>
      </c>
      <c r="E577" s="3">
        <v>24000</v>
      </c>
      <c r="F577" s="3">
        <v>24000</v>
      </c>
      <c r="G577" s="3">
        <v>3329</v>
      </c>
      <c r="H577" s="3">
        <v>1</v>
      </c>
      <c r="I577" s="3">
        <v>630</v>
      </c>
      <c r="J577" s="18">
        <f t="shared" si="16"/>
        <v>7.2093721838389904</v>
      </c>
      <c r="K577" s="18">
        <f t="shared" si="17"/>
        <v>2.625</v>
      </c>
    </row>
    <row r="578" spans="1:11" x14ac:dyDescent="0.25">
      <c r="A578" s="8">
        <v>45324</v>
      </c>
      <c r="B578" s="3" t="s">
        <v>30</v>
      </c>
      <c r="C578" s="3" t="s">
        <v>20</v>
      </c>
      <c r="D578" s="3">
        <v>24000</v>
      </c>
      <c r="E578" s="3">
        <v>21600</v>
      </c>
      <c r="F578" s="3">
        <v>21600</v>
      </c>
      <c r="G578" s="3">
        <v>3149</v>
      </c>
      <c r="H578" s="3">
        <v>1</v>
      </c>
      <c r="I578" s="3">
        <v>16729</v>
      </c>
      <c r="J578" s="18">
        <f t="shared" si="16"/>
        <v>6.8593204191806922</v>
      </c>
      <c r="K578" s="18">
        <f t="shared" si="17"/>
        <v>69.704166666666666</v>
      </c>
    </row>
    <row r="579" spans="1:11" x14ac:dyDescent="0.25">
      <c r="A579" s="8">
        <v>45324</v>
      </c>
      <c r="B579" s="3" t="s">
        <v>32</v>
      </c>
      <c r="C579" s="3" t="s">
        <v>20</v>
      </c>
      <c r="D579" s="3">
        <v>23940</v>
      </c>
      <c r="E579" s="3">
        <v>23940</v>
      </c>
      <c r="F579" s="3">
        <v>24440</v>
      </c>
      <c r="G579" s="3">
        <v>8065</v>
      </c>
      <c r="H579" s="3">
        <v>3</v>
      </c>
      <c r="I579" s="3">
        <v>18488</v>
      </c>
      <c r="J579" s="18">
        <f t="shared" ref="J579:J642" si="18">IFERROR(F579/G579,"NA")</f>
        <v>3.0303781773093617</v>
      </c>
      <c r="K579" s="18">
        <f t="shared" ref="K579:K642" si="19">(I579/D579)*100</f>
        <v>77.226399331662492</v>
      </c>
    </row>
    <row r="580" spans="1:11" x14ac:dyDescent="0.25">
      <c r="A580" s="8">
        <v>45324</v>
      </c>
      <c r="B580" s="3" t="s">
        <v>19</v>
      </c>
      <c r="C580" s="3" t="s">
        <v>20</v>
      </c>
      <c r="D580" s="3">
        <v>23739.83</v>
      </c>
      <c r="E580" s="3">
        <v>23739.83</v>
      </c>
      <c r="F580" s="3">
        <v>26150</v>
      </c>
      <c r="G580" s="3">
        <v>3758</v>
      </c>
      <c r="H580" s="3">
        <v>2</v>
      </c>
      <c r="I580" s="3">
        <v>2292</v>
      </c>
      <c r="J580" s="18">
        <f t="shared" si="18"/>
        <v>6.9584885577434807</v>
      </c>
      <c r="K580" s="18">
        <f t="shared" si="19"/>
        <v>9.6546605430620165</v>
      </c>
    </row>
    <row r="581" spans="1:11" x14ac:dyDescent="0.25">
      <c r="A581" s="8">
        <v>45324</v>
      </c>
      <c r="B581" s="3" t="s">
        <v>19</v>
      </c>
      <c r="C581" s="3" t="s">
        <v>20</v>
      </c>
      <c r="D581" s="3">
        <v>23730</v>
      </c>
      <c r="E581" s="3">
        <v>10080</v>
      </c>
      <c r="F581" s="3">
        <v>10080</v>
      </c>
      <c r="G581" s="3">
        <v>4265</v>
      </c>
      <c r="H581" s="3">
        <v>3</v>
      </c>
      <c r="I581" s="3">
        <v>10912</v>
      </c>
      <c r="J581" s="18">
        <f t="shared" si="18"/>
        <v>2.3634232121922625</v>
      </c>
      <c r="K581" s="18">
        <f t="shared" si="19"/>
        <v>45.983986514959966</v>
      </c>
    </row>
    <row r="582" spans="1:11" x14ac:dyDescent="0.25">
      <c r="A582" s="8">
        <v>45325</v>
      </c>
      <c r="B582" s="3" t="s">
        <v>30</v>
      </c>
      <c r="C582" s="3" t="s">
        <v>20</v>
      </c>
      <c r="D582" s="3">
        <v>23600</v>
      </c>
      <c r="E582" s="3">
        <v>23600</v>
      </c>
      <c r="F582" s="3">
        <v>27600</v>
      </c>
      <c r="G582" s="3">
        <v>7375</v>
      </c>
      <c r="H582" s="3">
        <v>1</v>
      </c>
      <c r="I582" s="3">
        <v>16169</v>
      </c>
      <c r="J582" s="18">
        <f t="shared" si="18"/>
        <v>3.7423728813559323</v>
      </c>
      <c r="K582" s="18">
        <f t="shared" si="19"/>
        <v>68.512711864406782</v>
      </c>
    </row>
    <row r="583" spans="1:11" x14ac:dyDescent="0.25">
      <c r="A583" s="8">
        <v>45325</v>
      </c>
      <c r="B583" s="3" t="s">
        <v>21</v>
      </c>
      <c r="C583" s="3" t="s">
        <v>20</v>
      </c>
      <c r="D583" s="3">
        <v>23571.43</v>
      </c>
      <c r="E583" s="3">
        <v>23571.43</v>
      </c>
      <c r="F583" s="3">
        <v>26400</v>
      </c>
      <c r="G583" s="3">
        <v>3451</v>
      </c>
      <c r="H583" s="3">
        <v>2</v>
      </c>
      <c r="I583" s="3">
        <v>10784</v>
      </c>
      <c r="J583" s="18">
        <f t="shared" si="18"/>
        <v>7.649956534337873</v>
      </c>
      <c r="K583" s="18">
        <f t="shared" si="19"/>
        <v>45.750300257557555</v>
      </c>
    </row>
    <row r="584" spans="1:11" x14ac:dyDescent="0.25">
      <c r="A584" s="8">
        <v>45325</v>
      </c>
      <c r="B584" s="3" t="s">
        <v>21</v>
      </c>
      <c r="C584" s="3" t="s">
        <v>20</v>
      </c>
      <c r="D584" s="3">
        <v>23275</v>
      </c>
      <c r="E584" s="3">
        <v>-2678.5699999999997</v>
      </c>
      <c r="F584" s="3">
        <v>-3000</v>
      </c>
      <c r="G584" s="3">
        <v>6499</v>
      </c>
      <c r="H584" s="3">
        <v>2</v>
      </c>
      <c r="I584" s="3">
        <v>15390</v>
      </c>
      <c r="J584" s="18">
        <f t="shared" si="18"/>
        <v>-0.46160947838128941</v>
      </c>
      <c r="K584" s="18">
        <f t="shared" si="19"/>
        <v>66.122448979591837</v>
      </c>
    </row>
    <row r="585" spans="1:11" x14ac:dyDescent="0.25">
      <c r="A585" s="8">
        <v>45325</v>
      </c>
      <c r="B585" s="3" t="s">
        <v>19</v>
      </c>
      <c r="C585" s="3" t="s">
        <v>20</v>
      </c>
      <c r="D585" s="3">
        <v>22950</v>
      </c>
      <c r="E585" s="3">
        <v>12960</v>
      </c>
      <c r="F585" s="3">
        <v>12960</v>
      </c>
      <c r="G585" s="3">
        <v>4146</v>
      </c>
      <c r="H585" s="3">
        <v>2</v>
      </c>
      <c r="I585" s="3">
        <v>15777</v>
      </c>
      <c r="J585" s="18">
        <f t="shared" si="18"/>
        <v>3.1259044862518088</v>
      </c>
      <c r="K585" s="18">
        <f t="shared" si="19"/>
        <v>68.745098039215691</v>
      </c>
    </row>
    <row r="586" spans="1:11" x14ac:dyDescent="0.25">
      <c r="A586" s="8">
        <v>45325</v>
      </c>
      <c r="B586" s="3" t="s">
        <v>21</v>
      </c>
      <c r="C586" s="3" t="s">
        <v>20</v>
      </c>
      <c r="D586" s="3">
        <v>22881.360000000001</v>
      </c>
      <c r="E586" s="3">
        <v>22881.360000000001</v>
      </c>
      <c r="F586" s="3">
        <v>27000</v>
      </c>
      <c r="G586" s="3">
        <v>3099</v>
      </c>
      <c r="H586" s="3">
        <v>2</v>
      </c>
      <c r="I586" s="3">
        <v>9743</v>
      </c>
      <c r="J586" s="18">
        <f t="shared" si="18"/>
        <v>8.7124878993223618</v>
      </c>
      <c r="K586" s="18">
        <f t="shared" si="19"/>
        <v>42.580510948649902</v>
      </c>
    </row>
    <row r="587" spans="1:11" x14ac:dyDescent="0.25">
      <c r="A587" s="8">
        <v>45325</v>
      </c>
      <c r="B587" s="3" t="s">
        <v>32</v>
      </c>
      <c r="C587" s="3" t="s">
        <v>20</v>
      </c>
      <c r="D587" s="3">
        <v>22820</v>
      </c>
      <c r="E587" s="3">
        <v>22820</v>
      </c>
      <c r="F587" s="3">
        <v>22820</v>
      </c>
      <c r="G587" s="3">
        <v>4517</v>
      </c>
      <c r="H587" s="3">
        <v>3</v>
      </c>
      <c r="I587" s="3">
        <v>16409</v>
      </c>
      <c r="J587" s="18">
        <f t="shared" si="18"/>
        <v>5.0520256807615675</v>
      </c>
      <c r="K587" s="18">
        <f t="shared" si="19"/>
        <v>71.906222611744084</v>
      </c>
    </row>
    <row r="588" spans="1:11" x14ac:dyDescent="0.25">
      <c r="A588" s="8">
        <v>45325</v>
      </c>
      <c r="B588" s="3" t="s">
        <v>19</v>
      </c>
      <c r="C588" s="3" t="s">
        <v>20</v>
      </c>
      <c r="D588" s="3">
        <v>22820</v>
      </c>
      <c r="E588" s="3">
        <v>21224</v>
      </c>
      <c r="F588" s="3">
        <v>21224</v>
      </c>
      <c r="G588" s="3">
        <v>6889</v>
      </c>
      <c r="H588" s="3">
        <v>2</v>
      </c>
      <c r="I588" s="3">
        <v>16674</v>
      </c>
      <c r="J588" s="18">
        <f t="shared" si="18"/>
        <v>3.0808535346204096</v>
      </c>
      <c r="K588" s="18">
        <f t="shared" si="19"/>
        <v>73.067484662576689</v>
      </c>
    </row>
    <row r="589" spans="1:11" x14ac:dyDescent="0.25">
      <c r="A589" s="8">
        <v>45325</v>
      </c>
      <c r="B589" s="3" t="s">
        <v>32</v>
      </c>
      <c r="C589" s="3" t="s">
        <v>20</v>
      </c>
      <c r="D589" s="3">
        <v>22600</v>
      </c>
      <c r="E589" s="3">
        <v>22600</v>
      </c>
      <c r="F589" s="3">
        <v>22600</v>
      </c>
      <c r="G589" s="3">
        <v>3628</v>
      </c>
      <c r="H589" s="3">
        <v>2</v>
      </c>
      <c r="I589" s="3">
        <v>6654</v>
      </c>
      <c r="J589" s="18">
        <f t="shared" si="18"/>
        <v>6.2293274531422274</v>
      </c>
      <c r="K589" s="18">
        <f t="shared" si="19"/>
        <v>29.442477876106192</v>
      </c>
    </row>
    <row r="590" spans="1:11" x14ac:dyDescent="0.25">
      <c r="A590" s="8">
        <v>45325</v>
      </c>
      <c r="B590" s="3" t="s">
        <v>19</v>
      </c>
      <c r="C590" s="3" t="s">
        <v>20</v>
      </c>
      <c r="D590" s="3">
        <v>22500</v>
      </c>
      <c r="E590" s="3">
        <v>18000</v>
      </c>
      <c r="F590" s="3">
        <v>18000</v>
      </c>
      <c r="G590" s="3">
        <v>7172</v>
      </c>
      <c r="H590" s="3">
        <v>1</v>
      </c>
      <c r="I590" s="3">
        <v>10016</v>
      </c>
      <c r="J590" s="18">
        <f t="shared" si="18"/>
        <v>2.5097601784718351</v>
      </c>
      <c r="K590" s="18">
        <f t="shared" si="19"/>
        <v>44.515555555555558</v>
      </c>
    </row>
    <row r="591" spans="1:11" x14ac:dyDescent="0.25">
      <c r="A591" s="8">
        <v>45326</v>
      </c>
      <c r="B591" s="3" t="s">
        <v>32</v>
      </c>
      <c r="C591" s="3" t="s">
        <v>20</v>
      </c>
      <c r="D591" s="3">
        <v>22380</v>
      </c>
      <c r="E591" s="3">
        <v>22380</v>
      </c>
      <c r="F591" s="3">
        <v>22380</v>
      </c>
      <c r="G591" s="3">
        <v>7196</v>
      </c>
      <c r="H591" s="3">
        <v>1</v>
      </c>
      <c r="I591" s="3">
        <v>17716</v>
      </c>
      <c r="J591" s="18">
        <f t="shared" si="18"/>
        <v>3.1100611450806004</v>
      </c>
      <c r="K591" s="18">
        <f t="shared" si="19"/>
        <v>79.159964253798037</v>
      </c>
    </row>
    <row r="592" spans="1:11" x14ac:dyDescent="0.25">
      <c r="A592" s="8">
        <v>45326</v>
      </c>
      <c r="B592" s="3" t="s">
        <v>21</v>
      </c>
      <c r="C592" s="3" t="s">
        <v>20</v>
      </c>
      <c r="D592" s="3">
        <v>22337.5</v>
      </c>
      <c r="E592" s="3">
        <v>14382.14</v>
      </c>
      <c r="F592" s="3">
        <v>14440</v>
      </c>
      <c r="G592" s="3">
        <v>4819</v>
      </c>
      <c r="H592" s="3">
        <v>2</v>
      </c>
      <c r="I592" s="3">
        <v>5017</v>
      </c>
      <c r="J592" s="18">
        <f t="shared" si="18"/>
        <v>2.9964722971570867</v>
      </c>
      <c r="K592" s="18">
        <f t="shared" si="19"/>
        <v>22.459988808058199</v>
      </c>
    </row>
    <row r="593" spans="1:11" x14ac:dyDescent="0.25">
      <c r="A593" s="8">
        <v>45326</v>
      </c>
      <c r="B593" s="3" t="s">
        <v>21</v>
      </c>
      <c r="C593" s="3" t="s">
        <v>20</v>
      </c>
      <c r="D593" s="3">
        <v>22321.43</v>
      </c>
      <c r="E593" s="3">
        <v>19508.93</v>
      </c>
      <c r="F593" s="3">
        <v>21850</v>
      </c>
      <c r="G593" s="3">
        <v>3246</v>
      </c>
      <c r="H593" s="3">
        <v>2</v>
      </c>
      <c r="I593" s="3">
        <v>1333</v>
      </c>
      <c r="J593" s="18">
        <f t="shared" si="18"/>
        <v>6.7313616759088104</v>
      </c>
      <c r="K593" s="18">
        <f t="shared" si="19"/>
        <v>5.9718396178022646</v>
      </c>
    </row>
    <row r="594" spans="1:11" x14ac:dyDescent="0.25">
      <c r="A594" s="8">
        <v>45326</v>
      </c>
      <c r="B594" s="3" t="s">
        <v>21</v>
      </c>
      <c r="C594" s="3" t="s">
        <v>20</v>
      </c>
      <c r="D594" s="3">
        <v>22033.89</v>
      </c>
      <c r="E594" s="3">
        <v>10296.61</v>
      </c>
      <c r="F594" s="3">
        <v>12150</v>
      </c>
      <c r="G594" s="3">
        <v>3479</v>
      </c>
      <c r="H594" s="3">
        <v>2</v>
      </c>
      <c r="I594" s="3">
        <v>16447</v>
      </c>
      <c r="J594" s="18">
        <f t="shared" si="18"/>
        <v>3.4923828686404139</v>
      </c>
      <c r="K594" s="18">
        <f t="shared" si="19"/>
        <v>74.64410505816268</v>
      </c>
    </row>
    <row r="595" spans="1:11" x14ac:dyDescent="0.25">
      <c r="A595" s="8">
        <v>45326</v>
      </c>
      <c r="B595" s="3" t="s">
        <v>21</v>
      </c>
      <c r="C595" s="3" t="s">
        <v>20</v>
      </c>
      <c r="D595" s="3">
        <v>21970.34</v>
      </c>
      <c r="E595" s="3">
        <v>21970.34</v>
      </c>
      <c r="F595" s="3">
        <v>25925</v>
      </c>
      <c r="G595" s="3">
        <v>8721</v>
      </c>
      <c r="H595" s="3">
        <v>1</v>
      </c>
      <c r="I595" s="3">
        <v>6384</v>
      </c>
      <c r="J595" s="18">
        <f t="shared" si="18"/>
        <v>2.9727095516569202</v>
      </c>
      <c r="K595" s="18">
        <f t="shared" si="19"/>
        <v>29.057356417788711</v>
      </c>
    </row>
    <row r="596" spans="1:11" x14ac:dyDescent="0.25">
      <c r="A596" s="8">
        <v>45326</v>
      </c>
      <c r="B596" s="3" t="s">
        <v>19</v>
      </c>
      <c r="C596" s="3" t="s">
        <v>20</v>
      </c>
      <c r="D596" s="3">
        <v>21900</v>
      </c>
      <c r="E596" s="3">
        <v>14340</v>
      </c>
      <c r="F596" s="3">
        <v>14340</v>
      </c>
      <c r="G596" s="3">
        <v>4993</v>
      </c>
      <c r="H596" s="3">
        <v>4</v>
      </c>
      <c r="I596" s="3">
        <v>1452</v>
      </c>
      <c r="J596" s="18">
        <f t="shared" si="18"/>
        <v>2.8720208291608254</v>
      </c>
      <c r="K596" s="18">
        <f t="shared" si="19"/>
        <v>6.6301369863013697</v>
      </c>
    </row>
    <row r="597" spans="1:11" x14ac:dyDescent="0.25">
      <c r="A597" s="8">
        <v>45326</v>
      </c>
      <c r="B597" s="3" t="s">
        <v>32</v>
      </c>
      <c r="C597" s="3" t="s">
        <v>20</v>
      </c>
      <c r="D597" s="3">
        <v>21900</v>
      </c>
      <c r="E597" s="3">
        <v>21900</v>
      </c>
      <c r="F597" s="3">
        <v>23400</v>
      </c>
      <c r="G597" s="3">
        <v>4006</v>
      </c>
      <c r="H597" s="3">
        <v>2</v>
      </c>
      <c r="I597" s="3">
        <v>3342</v>
      </c>
      <c r="J597" s="18">
        <f t="shared" si="18"/>
        <v>5.8412381427858211</v>
      </c>
      <c r="K597" s="18">
        <f t="shared" si="19"/>
        <v>15.260273972602739</v>
      </c>
    </row>
    <row r="598" spans="1:11" x14ac:dyDescent="0.25">
      <c r="A598" s="8">
        <v>45326</v>
      </c>
      <c r="B598" s="3" t="s">
        <v>19</v>
      </c>
      <c r="C598" s="3" t="s">
        <v>20</v>
      </c>
      <c r="D598" s="3">
        <v>21840</v>
      </c>
      <c r="E598" s="3">
        <v>21840</v>
      </c>
      <c r="F598" s="3">
        <v>21840</v>
      </c>
      <c r="G598" s="3">
        <v>4020</v>
      </c>
      <c r="H598" s="3">
        <v>3</v>
      </c>
      <c r="I598" s="3">
        <v>14798</v>
      </c>
      <c r="J598" s="18">
        <f t="shared" si="18"/>
        <v>5.4328358208955221</v>
      </c>
      <c r="K598" s="18">
        <f t="shared" si="19"/>
        <v>67.756410256410263</v>
      </c>
    </row>
    <row r="599" spans="1:11" x14ac:dyDescent="0.25">
      <c r="A599" s="8">
        <v>45327</v>
      </c>
      <c r="B599" s="3" t="s">
        <v>32</v>
      </c>
      <c r="C599" s="3" t="s">
        <v>20</v>
      </c>
      <c r="D599" s="3">
        <v>21720</v>
      </c>
      <c r="E599" s="3">
        <v>21720</v>
      </c>
      <c r="F599" s="3">
        <v>21720</v>
      </c>
      <c r="G599" s="3">
        <v>6228</v>
      </c>
      <c r="H599" s="3">
        <v>3</v>
      </c>
      <c r="I599" s="3">
        <v>1283</v>
      </c>
      <c r="J599" s="18">
        <f t="shared" si="18"/>
        <v>3.4874759152215802</v>
      </c>
      <c r="K599" s="18">
        <f t="shared" si="19"/>
        <v>5.9069981583793734</v>
      </c>
    </row>
    <row r="600" spans="1:11" x14ac:dyDescent="0.25">
      <c r="A600" s="8">
        <v>45327</v>
      </c>
      <c r="B600" s="3" t="s">
        <v>32</v>
      </c>
      <c r="C600" s="3" t="s">
        <v>20</v>
      </c>
      <c r="D600" s="3">
        <v>21460</v>
      </c>
      <c r="E600" s="3">
        <v>21460</v>
      </c>
      <c r="F600" s="3">
        <v>22460</v>
      </c>
      <c r="G600" s="3">
        <v>7212</v>
      </c>
      <c r="H600" s="3">
        <v>2</v>
      </c>
      <c r="I600" s="3">
        <v>8595</v>
      </c>
      <c r="J600" s="18">
        <f t="shared" si="18"/>
        <v>3.1142540210759844</v>
      </c>
      <c r="K600" s="18">
        <f t="shared" si="19"/>
        <v>40.051258154706431</v>
      </c>
    </row>
    <row r="601" spans="1:11" x14ac:dyDescent="0.25">
      <c r="A601" s="8">
        <v>45327</v>
      </c>
      <c r="B601" s="3" t="s">
        <v>21</v>
      </c>
      <c r="C601" s="3" t="s">
        <v>20</v>
      </c>
      <c r="D601" s="3">
        <v>21428.559999999998</v>
      </c>
      <c r="E601" s="3">
        <v>18381.689999999999</v>
      </c>
      <c r="F601" s="3">
        <v>20587.5</v>
      </c>
      <c r="G601" s="3">
        <v>7201</v>
      </c>
      <c r="H601" s="3">
        <v>2</v>
      </c>
      <c r="I601" s="3">
        <v>6508</v>
      </c>
      <c r="J601" s="18">
        <f t="shared" si="18"/>
        <v>2.8589779197333702</v>
      </c>
      <c r="K601" s="18">
        <f t="shared" si="19"/>
        <v>30.370682864364195</v>
      </c>
    </row>
    <row r="602" spans="1:11" x14ac:dyDescent="0.25">
      <c r="A602" s="8">
        <v>45327</v>
      </c>
      <c r="B602" s="3" t="s">
        <v>19</v>
      </c>
      <c r="C602" s="3" t="s">
        <v>20</v>
      </c>
      <c r="D602" s="3">
        <v>21420</v>
      </c>
      <c r="E602" s="3">
        <v>20384</v>
      </c>
      <c r="F602" s="3">
        <v>23384</v>
      </c>
      <c r="G602" s="3">
        <v>6404</v>
      </c>
      <c r="H602" s="3">
        <v>2</v>
      </c>
      <c r="I602" s="3">
        <v>424</v>
      </c>
      <c r="J602" s="18">
        <f t="shared" si="18"/>
        <v>3.6514678326046219</v>
      </c>
      <c r="K602" s="18">
        <f t="shared" si="19"/>
        <v>1.9794584500466852</v>
      </c>
    </row>
    <row r="603" spans="1:11" x14ac:dyDescent="0.25">
      <c r="A603" s="8">
        <v>45327</v>
      </c>
      <c r="B603" s="3" t="s">
        <v>19</v>
      </c>
      <c r="C603" s="3" t="s">
        <v>20</v>
      </c>
      <c r="D603" s="3">
        <v>21279</v>
      </c>
      <c r="E603" s="3">
        <v>0</v>
      </c>
      <c r="F603" s="3">
        <v>0</v>
      </c>
      <c r="G603" s="3">
        <v>8100</v>
      </c>
      <c r="H603" s="3">
        <v>2</v>
      </c>
      <c r="I603" s="3">
        <v>19493</v>
      </c>
      <c r="J603" s="18">
        <f t="shared" si="18"/>
        <v>0</v>
      </c>
      <c r="K603" s="18">
        <f t="shared" si="19"/>
        <v>91.60674843742656</v>
      </c>
    </row>
    <row r="604" spans="1:11" x14ac:dyDescent="0.25">
      <c r="A604" s="8">
        <v>45327</v>
      </c>
      <c r="B604" s="3" t="s">
        <v>32</v>
      </c>
      <c r="C604" s="3" t="s">
        <v>20</v>
      </c>
      <c r="D604" s="3">
        <v>21200</v>
      </c>
      <c r="E604" s="3">
        <v>21200</v>
      </c>
      <c r="F604" s="3">
        <v>22200</v>
      </c>
      <c r="G604" s="3">
        <v>5154</v>
      </c>
      <c r="H604" s="3">
        <v>3</v>
      </c>
      <c r="I604" s="3">
        <v>8232</v>
      </c>
      <c r="J604" s="18">
        <f t="shared" si="18"/>
        <v>4.3073341094295694</v>
      </c>
      <c r="K604" s="18">
        <f t="shared" si="19"/>
        <v>38.830188679245282</v>
      </c>
    </row>
    <row r="605" spans="1:11" x14ac:dyDescent="0.25">
      <c r="A605" s="8">
        <v>45327</v>
      </c>
      <c r="B605" s="3" t="s">
        <v>21</v>
      </c>
      <c r="C605" s="3" t="s">
        <v>20</v>
      </c>
      <c r="D605" s="3">
        <v>21186.449999999997</v>
      </c>
      <c r="E605" s="3">
        <v>-1694.9099999999999</v>
      </c>
      <c r="F605" s="3">
        <v>-2000</v>
      </c>
      <c r="G605" s="3">
        <v>6555</v>
      </c>
      <c r="H605" s="3">
        <v>2</v>
      </c>
      <c r="I605" s="3">
        <v>5843</v>
      </c>
      <c r="J605" s="18">
        <f t="shared" si="18"/>
        <v>-0.30511060259344014</v>
      </c>
      <c r="K605" s="18">
        <f t="shared" si="19"/>
        <v>27.578947865262943</v>
      </c>
    </row>
    <row r="606" spans="1:11" x14ac:dyDescent="0.25">
      <c r="A606" s="8">
        <v>45327</v>
      </c>
      <c r="B606" s="3" t="s">
        <v>21</v>
      </c>
      <c r="C606" s="3" t="s">
        <v>20</v>
      </c>
      <c r="D606" s="3">
        <v>21186.44</v>
      </c>
      <c r="E606" s="3">
        <v>20127.12</v>
      </c>
      <c r="F606" s="3">
        <v>23750</v>
      </c>
      <c r="G606" s="3">
        <v>5589</v>
      </c>
      <c r="H606" s="3">
        <v>2</v>
      </c>
      <c r="I606" s="3">
        <v>4573</v>
      </c>
      <c r="J606" s="18">
        <f t="shared" si="18"/>
        <v>4.2494185006262297</v>
      </c>
      <c r="K606" s="18">
        <f t="shared" si="19"/>
        <v>21.584560690705942</v>
      </c>
    </row>
    <row r="607" spans="1:11" x14ac:dyDescent="0.25">
      <c r="A607" s="8">
        <v>45327</v>
      </c>
      <c r="B607" s="3" t="s">
        <v>19</v>
      </c>
      <c r="C607" s="3" t="s">
        <v>20</v>
      </c>
      <c r="D607" s="3">
        <v>21139</v>
      </c>
      <c r="E607" s="3">
        <v>19040</v>
      </c>
      <c r="F607" s="3">
        <v>19040</v>
      </c>
      <c r="G607" s="3">
        <v>7160</v>
      </c>
      <c r="H607" s="3">
        <v>4</v>
      </c>
      <c r="I607" s="3">
        <v>19323</v>
      </c>
      <c r="J607" s="18">
        <f t="shared" si="18"/>
        <v>2.6592178770949721</v>
      </c>
      <c r="K607" s="18">
        <f t="shared" si="19"/>
        <v>91.409243578220355</v>
      </c>
    </row>
    <row r="608" spans="1:11" x14ac:dyDescent="0.25">
      <c r="A608" s="8">
        <v>45327</v>
      </c>
      <c r="B608" s="3" t="s">
        <v>32</v>
      </c>
      <c r="C608" s="3" t="s">
        <v>20</v>
      </c>
      <c r="D608" s="3">
        <v>20940</v>
      </c>
      <c r="E608" s="3">
        <v>20940</v>
      </c>
      <c r="F608" s="3">
        <v>21440</v>
      </c>
      <c r="G608" s="3">
        <v>7620</v>
      </c>
      <c r="H608" s="3">
        <v>3</v>
      </c>
      <c r="I608" s="3">
        <v>224</v>
      </c>
      <c r="J608" s="18">
        <f t="shared" si="18"/>
        <v>2.8136482939632548</v>
      </c>
      <c r="K608" s="18">
        <f t="shared" si="19"/>
        <v>1.0697230181470869</v>
      </c>
    </row>
    <row r="609" spans="1:11" x14ac:dyDescent="0.25">
      <c r="A609" s="8">
        <v>45328</v>
      </c>
      <c r="B609" s="3" t="s">
        <v>32</v>
      </c>
      <c r="C609" s="3" t="s">
        <v>20</v>
      </c>
      <c r="D609" s="3">
        <v>20800</v>
      </c>
      <c r="E609" s="3">
        <v>20800</v>
      </c>
      <c r="F609" s="3">
        <v>20800</v>
      </c>
      <c r="G609" s="3">
        <v>6864</v>
      </c>
      <c r="H609" s="3">
        <v>2</v>
      </c>
      <c r="I609" s="3">
        <v>2124</v>
      </c>
      <c r="J609" s="18">
        <f t="shared" si="18"/>
        <v>3.0303030303030303</v>
      </c>
      <c r="K609" s="18">
        <f t="shared" si="19"/>
        <v>10.211538461538462</v>
      </c>
    </row>
    <row r="610" spans="1:11" x14ac:dyDescent="0.25">
      <c r="A610" s="8">
        <v>45328</v>
      </c>
      <c r="B610" s="3" t="s">
        <v>19</v>
      </c>
      <c r="C610" s="3" t="s">
        <v>20</v>
      </c>
      <c r="D610" s="3">
        <v>20440</v>
      </c>
      <c r="E610" s="3">
        <v>20440</v>
      </c>
      <c r="F610" s="3">
        <v>20440</v>
      </c>
      <c r="G610" s="3">
        <v>3943</v>
      </c>
      <c r="H610" s="3">
        <v>3</v>
      </c>
      <c r="I610" s="3">
        <v>2899</v>
      </c>
      <c r="J610" s="18">
        <f t="shared" si="18"/>
        <v>5.1838701496322601</v>
      </c>
      <c r="K610" s="18">
        <f t="shared" si="19"/>
        <v>14.18297455968689</v>
      </c>
    </row>
    <row r="611" spans="1:11" x14ac:dyDescent="0.25">
      <c r="A611" s="8">
        <v>45328</v>
      </c>
      <c r="B611" s="3" t="s">
        <v>32</v>
      </c>
      <c r="C611" s="3" t="s">
        <v>20</v>
      </c>
      <c r="D611" s="3">
        <v>20380</v>
      </c>
      <c r="E611" s="3">
        <v>20380</v>
      </c>
      <c r="F611" s="3">
        <v>21380</v>
      </c>
      <c r="G611" s="3">
        <v>8692</v>
      </c>
      <c r="H611" s="3">
        <v>3</v>
      </c>
      <c r="I611" s="3">
        <v>14465</v>
      </c>
      <c r="J611" s="18">
        <f t="shared" si="18"/>
        <v>2.4597330878969168</v>
      </c>
      <c r="K611" s="18">
        <f t="shared" si="19"/>
        <v>70.976447497546616</v>
      </c>
    </row>
    <row r="612" spans="1:11" x14ac:dyDescent="0.25">
      <c r="A612" s="8">
        <v>45328</v>
      </c>
      <c r="B612" s="3" t="s">
        <v>32</v>
      </c>
      <c r="C612" s="3" t="s">
        <v>20</v>
      </c>
      <c r="D612" s="3">
        <v>19600</v>
      </c>
      <c r="E612" s="3">
        <v>19600</v>
      </c>
      <c r="F612" s="3">
        <v>20100</v>
      </c>
      <c r="G612" s="3">
        <v>7078</v>
      </c>
      <c r="H612" s="3">
        <v>3</v>
      </c>
      <c r="I612" s="3">
        <v>2548</v>
      </c>
      <c r="J612" s="18">
        <f t="shared" si="18"/>
        <v>2.8397852500706415</v>
      </c>
      <c r="K612" s="18">
        <f t="shared" si="19"/>
        <v>13</v>
      </c>
    </row>
    <row r="613" spans="1:11" x14ac:dyDescent="0.25">
      <c r="A613" s="8">
        <v>45328</v>
      </c>
      <c r="B613" s="3" t="s">
        <v>32</v>
      </c>
      <c r="C613" s="3" t="s">
        <v>20</v>
      </c>
      <c r="D613" s="3">
        <v>19460</v>
      </c>
      <c r="E613" s="3">
        <v>19460</v>
      </c>
      <c r="F613" s="3">
        <v>19960</v>
      </c>
      <c r="G613" s="3">
        <v>3474</v>
      </c>
      <c r="H613" s="3">
        <v>3</v>
      </c>
      <c r="I613" s="3">
        <v>6809</v>
      </c>
      <c r="J613" s="18">
        <f t="shared" si="18"/>
        <v>5.7455382843983882</v>
      </c>
      <c r="K613" s="18">
        <f t="shared" si="19"/>
        <v>34.989722507708123</v>
      </c>
    </row>
    <row r="614" spans="1:11" x14ac:dyDescent="0.25">
      <c r="A614" s="8">
        <v>45328</v>
      </c>
      <c r="B614" s="3" t="s">
        <v>21</v>
      </c>
      <c r="C614" s="3" t="s">
        <v>20</v>
      </c>
      <c r="D614" s="3">
        <v>19449.14</v>
      </c>
      <c r="E614" s="3">
        <v>14644.060000000001</v>
      </c>
      <c r="F614" s="3">
        <v>17280</v>
      </c>
      <c r="G614" s="3">
        <v>6632</v>
      </c>
      <c r="H614" s="3">
        <v>2</v>
      </c>
      <c r="I614" s="3">
        <v>3686</v>
      </c>
      <c r="J614" s="18">
        <f t="shared" si="18"/>
        <v>2.6055488540410132</v>
      </c>
      <c r="K614" s="18">
        <f t="shared" si="19"/>
        <v>18.951994792571806</v>
      </c>
    </row>
    <row r="615" spans="1:11" x14ac:dyDescent="0.25">
      <c r="A615" s="8">
        <v>45328</v>
      </c>
      <c r="B615" s="3" t="s">
        <v>32</v>
      </c>
      <c r="C615" s="3" t="s">
        <v>20</v>
      </c>
      <c r="D615" s="3">
        <v>19380</v>
      </c>
      <c r="E615" s="3">
        <v>19380</v>
      </c>
      <c r="F615" s="3">
        <v>19880</v>
      </c>
      <c r="G615" s="3">
        <v>8334</v>
      </c>
      <c r="H615" s="3">
        <v>3</v>
      </c>
      <c r="I615" s="3">
        <v>1751</v>
      </c>
      <c r="J615" s="18">
        <f t="shared" si="18"/>
        <v>2.3854091672666189</v>
      </c>
      <c r="K615" s="18">
        <f t="shared" si="19"/>
        <v>9.0350877192982466</v>
      </c>
    </row>
    <row r="616" spans="1:11" x14ac:dyDescent="0.25">
      <c r="A616" s="8">
        <v>45328</v>
      </c>
      <c r="B616" s="3" t="s">
        <v>19</v>
      </c>
      <c r="C616" s="3" t="s">
        <v>20</v>
      </c>
      <c r="D616" s="3">
        <v>19200</v>
      </c>
      <c r="E616" s="3">
        <v>17280</v>
      </c>
      <c r="F616" s="3">
        <v>17280</v>
      </c>
      <c r="G616" s="3">
        <v>8896</v>
      </c>
      <c r="H616" s="3">
        <v>1</v>
      </c>
      <c r="I616" s="3">
        <v>17090</v>
      </c>
      <c r="J616" s="18">
        <f t="shared" si="18"/>
        <v>1.9424460431654675</v>
      </c>
      <c r="K616" s="18">
        <f t="shared" si="19"/>
        <v>89.010416666666671</v>
      </c>
    </row>
    <row r="617" spans="1:11" x14ac:dyDescent="0.25">
      <c r="A617" s="8">
        <v>45328</v>
      </c>
      <c r="B617" s="3" t="s">
        <v>32</v>
      </c>
      <c r="C617" s="3" t="s">
        <v>20</v>
      </c>
      <c r="D617" s="3">
        <v>19120</v>
      </c>
      <c r="E617" s="3">
        <v>19120</v>
      </c>
      <c r="F617" s="3">
        <v>19120</v>
      </c>
      <c r="G617" s="3">
        <v>6360</v>
      </c>
      <c r="H617" s="3">
        <v>3</v>
      </c>
      <c r="I617" s="3">
        <v>6408</v>
      </c>
      <c r="J617" s="18">
        <f t="shared" si="18"/>
        <v>3.0062893081761008</v>
      </c>
      <c r="K617" s="18">
        <f t="shared" si="19"/>
        <v>33.514644351464433</v>
      </c>
    </row>
    <row r="618" spans="1:11" x14ac:dyDescent="0.25">
      <c r="A618" s="8">
        <v>45328</v>
      </c>
      <c r="B618" s="3" t="s">
        <v>19</v>
      </c>
      <c r="C618" s="3" t="s">
        <v>20</v>
      </c>
      <c r="D618" s="3">
        <v>19050</v>
      </c>
      <c r="E618" s="3">
        <v>19050</v>
      </c>
      <c r="F618" s="3">
        <v>19050</v>
      </c>
      <c r="G618" s="3">
        <v>6993</v>
      </c>
      <c r="H618" s="3">
        <v>2</v>
      </c>
      <c r="I618" s="3">
        <v>9529</v>
      </c>
      <c r="J618" s="18">
        <f t="shared" si="18"/>
        <v>2.7241527241527241</v>
      </c>
      <c r="K618" s="18">
        <f t="shared" si="19"/>
        <v>50.020997375328079</v>
      </c>
    </row>
    <row r="619" spans="1:11" x14ac:dyDescent="0.25">
      <c r="A619" s="8">
        <v>45329</v>
      </c>
      <c r="B619" s="3" t="s">
        <v>21</v>
      </c>
      <c r="C619" s="3" t="s">
        <v>20</v>
      </c>
      <c r="D619" s="3">
        <v>18983.05</v>
      </c>
      <c r="E619" s="3">
        <v>17084.75</v>
      </c>
      <c r="F619" s="3">
        <v>20160</v>
      </c>
      <c r="G619" s="3">
        <v>7099</v>
      </c>
      <c r="H619" s="3">
        <v>1</v>
      </c>
      <c r="I619" s="3">
        <v>11533</v>
      </c>
      <c r="J619" s="18">
        <f t="shared" si="18"/>
        <v>2.8398365967037611</v>
      </c>
      <c r="K619" s="18">
        <f t="shared" si="19"/>
        <v>60.75419914081246</v>
      </c>
    </row>
    <row r="620" spans="1:11" x14ac:dyDescent="0.25">
      <c r="A620" s="8">
        <v>45329</v>
      </c>
      <c r="B620" s="3" t="s">
        <v>32</v>
      </c>
      <c r="C620" s="3" t="s">
        <v>20</v>
      </c>
      <c r="D620" s="3">
        <v>18900</v>
      </c>
      <c r="E620" s="3">
        <v>18900</v>
      </c>
      <c r="F620" s="3">
        <v>18900</v>
      </c>
      <c r="G620" s="3">
        <v>4835</v>
      </c>
      <c r="H620" s="3">
        <v>1</v>
      </c>
      <c r="I620" s="3">
        <v>18699</v>
      </c>
      <c r="J620" s="18">
        <f t="shared" si="18"/>
        <v>3.9089968976215097</v>
      </c>
      <c r="K620" s="18">
        <f t="shared" si="19"/>
        <v>98.936507936507937</v>
      </c>
    </row>
    <row r="621" spans="1:11" x14ac:dyDescent="0.25">
      <c r="A621" s="8">
        <v>45329</v>
      </c>
      <c r="B621" s="3" t="s">
        <v>19</v>
      </c>
      <c r="C621" s="3" t="s">
        <v>20</v>
      </c>
      <c r="D621" s="3">
        <v>18900</v>
      </c>
      <c r="E621" s="3">
        <v>-3220</v>
      </c>
      <c r="F621" s="3">
        <v>-3220</v>
      </c>
      <c r="G621" s="3">
        <v>3143</v>
      </c>
      <c r="H621" s="3">
        <v>1</v>
      </c>
      <c r="I621" s="3">
        <v>10969</v>
      </c>
      <c r="J621" s="18">
        <f t="shared" si="18"/>
        <v>-1.0244988864142539</v>
      </c>
      <c r="K621" s="18">
        <f t="shared" si="19"/>
        <v>58.037037037037045</v>
      </c>
    </row>
    <row r="622" spans="1:11" x14ac:dyDescent="0.25">
      <c r="A622" s="8">
        <v>45329</v>
      </c>
      <c r="B622" s="3" t="s">
        <v>21</v>
      </c>
      <c r="C622" s="3" t="s">
        <v>20</v>
      </c>
      <c r="D622" s="3">
        <v>18644.07</v>
      </c>
      <c r="E622" s="3">
        <v>18644.07</v>
      </c>
      <c r="F622" s="3">
        <v>22000</v>
      </c>
      <c r="G622" s="3">
        <v>6852</v>
      </c>
      <c r="H622" s="3">
        <v>2</v>
      </c>
      <c r="I622" s="3">
        <v>776</v>
      </c>
      <c r="J622" s="18">
        <f t="shared" si="18"/>
        <v>3.2107413893753649</v>
      </c>
      <c r="K622" s="18">
        <f t="shared" si="19"/>
        <v>4.1621813262876621</v>
      </c>
    </row>
    <row r="623" spans="1:11" x14ac:dyDescent="0.25">
      <c r="A623" s="8">
        <v>45329</v>
      </c>
      <c r="B623" s="3" t="s">
        <v>21</v>
      </c>
      <c r="C623" s="3" t="s">
        <v>20</v>
      </c>
      <c r="D623" s="3">
        <v>18644.07</v>
      </c>
      <c r="E623" s="3">
        <v>18644.07</v>
      </c>
      <c r="F623" s="3">
        <v>22500</v>
      </c>
      <c r="G623" s="3">
        <v>7239</v>
      </c>
      <c r="H623" s="3">
        <v>2</v>
      </c>
      <c r="I623" s="3">
        <v>19292</v>
      </c>
      <c r="J623" s="18">
        <f t="shared" si="18"/>
        <v>3.1081641110650642</v>
      </c>
      <c r="K623" s="18">
        <f t="shared" si="19"/>
        <v>103.47526049837829</v>
      </c>
    </row>
    <row r="624" spans="1:11" x14ac:dyDescent="0.25">
      <c r="A624" s="8">
        <v>45329</v>
      </c>
      <c r="B624" s="3" t="s">
        <v>32</v>
      </c>
      <c r="C624" s="3" t="s">
        <v>20</v>
      </c>
      <c r="D624" s="3">
        <v>18340</v>
      </c>
      <c r="E624" s="3">
        <v>18340</v>
      </c>
      <c r="F624" s="3">
        <v>18340</v>
      </c>
      <c r="G624" s="3">
        <v>8337</v>
      </c>
      <c r="H624" s="3">
        <v>3</v>
      </c>
      <c r="I624" s="3">
        <v>6072</v>
      </c>
      <c r="J624" s="18">
        <f t="shared" si="18"/>
        <v>2.1998320738874897</v>
      </c>
      <c r="K624" s="18">
        <f t="shared" si="19"/>
        <v>33.107960741548524</v>
      </c>
    </row>
    <row r="625" spans="1:11" x14ac:dyDescent="0.25">
      <c r="A625" s="8">
        <v>45329</v>
      </c>
      <c r="B625" s="3" t="s">
        <v>19</v>
      </c>
      <c r="C625" s="3" t="s">
        <v>20</v>
      </c>
      <c r="D625" s="3">
        <v>18268</v>
      </c>
      <c r="E625" s="3">
        <v>14769</v>
      </c>
      <c r="F625" s="3">
        <v>14769</v>
      </c>
      <c r="G625" s="3">
        <v>7156</v>
      </c>
      <c r="H625" s="3">
        <v>3</v>
      </c>
      <c r="I625" s="3">
        <v>10054</v>
      </c>
      <c r="J625" s="18">
        <f t="shared" si="18"/>
        <v>2.0638624930128562</v>
      </c>
      <c r="K625" s="18">
        <f t="shared" si="19"/>
        <v>55.036128749726302</v>
      </c>
    </row>
    <row r="626" spans="1:11" x14ac:dyDescent="0.25">
      <c r="A626" s="8">
        <v>45329</v>
      </c>
      <c r="B626" s="3" t="s">
        <v>21</v>
      </c>
      <c r="C626" s="3" t="s">
        <v>20</v>
      </c>
      <c r="D626" s="3">
        <v>18220.34</v>
      </c>
      <c r="E626" s="3">
        <v>11864.41</v>
      </c>
      <c r="F626" s="3">
        <v>14000</v>
      </c>
      <c r="G626" s="3">
        <v>5768</v>
      </c>
      <c r="H626" s="3">
        <v>2</v>
      </c>
      <c r="I626" s="3">
        <v>1581</v>
      </c>
      <c r="J626" s="18">
        <f t="shared" si="18"/>
        <v>2.4271844660194173</v>
      </c>
      <c r="K626" s="18">
        <f t="shared" si="19"/>
        <v>8.6771157947656299</v>
      </c>
    </row>
    <row r="627" spans="1:11" x14ac:dyDescent="0.25">
      <c r="A627" s="8">
        <v>45329</v>
      </c>
      <c r="B627" s="3" t="s">
        <v>30</v>
      </c>
      <c r="C627" s="3" t="s">
        <v>20</v>
      </c>
      <c r="D627" s="3">
        <v>18000</v>
      </c>
      <c r="E627" s="3">
        <v>18000</v>
      </c>
      <c r="F627" s="3">
        <v>22000</v>
      </c>
      <c r="G627" s="3">
        <v>5254</v>
      </c>
      <c r="H627" s="3">
        <v>1</v>
      </c>
      <c r="I627" s="3">
        <v>9875</v>
      </c>
      <c r="J627" s="18">
        <f t="shared" si="18"/>
        <v>4.1872858774267225</v>
      </c>
      <c r="K627" s="18">
        <f t="shared" si="19"/>
        <v>54.861111111111114</v>
      </c>
    </row>
    <row r="628" spans="1:11" x14ac:dyDescent="0.25">
      <c r="A628" s="8">
        <v>45330</v>
      </c>
      <c r="B628" s="3" t="s">
        <v>19</v>
      </c>
      <c r="C628" s="3" t="s">
        <v>20</v>
      </c>
      <c r="D628" s="3">
        <v>17950</v>
      </c>
      <c r="E628" s="3">
        <v>16155</v>
      </c>
      <c r="F628" s="3">
        <v>16155</v>
      </c>
      <c r="G628" s="3">
        <v>6684</v>
      </c>
      <c r="H628" s="3">
        <v>2</v>
      </c>
      <c r="I628" s="3">
        <v>2158</v>
      </c>
      <c r="J628" s="18">
        <f t="shared" si="18"/>
        <v>2.4169658886894076</v>
      </c>
      <c r="K628" s="18">
        <f t="shared" si="19"/>
        <v>12.022284122562674</v>
      </c>
    </row>
    <row r="629" spans="1:11" x14ac:dyDescent="0.25">
      <c r="A629" s="8">
        <v>45330</v>
      </c>
      <c r="B629" s="3" t="s">
        <v>19</v>
      </c>
      <c r="C629" s="3" t="s">
        <v>20</v>
      </c>
      <c r="D629" s="3">
        <v>17950</v>
      </c>
      <c r="E629" s="3">
        <v>17950</v>
      </c>
      <c r="F629" s="3">
        <v>17950</v>
      </c>
      <c r="G629" s="3">
        <v>3616</v>
      </c>
      <c r="H629" s="3">
        <v>2</v>
      </c>
      <c r="I629" s="3">
        <v>11371</v>
      </c>
      <c r="J629" s="18">
        <f t="shared" si="18"/>
        <v>4.9640486725663715</v>
      </c>
      <c r="K629" s="18">
        <f t="shared" si="19"/>
        <v>63.34818941504178</v>
      </c>
    </row>
    <row r="630" spans="1:11" x14ac:dyDescent="0.25">
      <c r="A630" s="8">
        <v>45330</v>
      </c>
      <c r="B630" s="3" t="s">
        <v>21</v>
      </c>
      <c r="C630" s="3" t="s">
        <v>20</v>
      </c>
      <c r="D630" s="3">
        <v>17796.61</v>
      </c>
      <c r="E630" s="3">
        <v>16906.78</v>
      </c>
      <c r="F630" s="3">
        <v>19950</v>
      </c>
      <c r="G630" s="3">
        <v>8861</v>
      </c>
      <c r="H630" s="3">
        <v>2</v>
      </c>
      <c r="I630" s="3">
        <v>165</v>
      </c>
      <c r="J630" s="18">
        <f t="shared" si="18"/>
        <v>2.2514388895158559</v>
      </c>
      <c r="K630" s="18">
        <f t="shared" si="19"/>
        <v>0.92714286597278917</v>
      </c>
    </row>
    <row r="631" spans="1:11" x14ac:dyDescent="0.25">
      <c r="A631" s="8">
        <v>45330</v>
      </c>
      <c r="B631" s="3" t="s">
        <v>21</v>
      </c>
      <c r="C631" s="3" t="s">
        <v>20</v>
      </c>
      <c r="D631" s="3">
        <v>17796.599999999999</v>
      </c>
      <c r="E631" s="3">
        <v>8008.47</v>
      </c>
      <c r="F631" s="3">
        <v>9450</v>
      </c>
      <c r="G631" s="3">
        <v>5185</v>
      </c>
      <c r="H631" s="3">
        <v>2</v>
      </c>
      <c r="I631" s="3">
        <v>1605</v>
      </c>
      <c r="J631" s="18">
        <f t="shared" si="18"/>
        <v>1.8225650916104146</v>
      </c>
      <c r="K631" s="18">
        <f t="shared" si="19"/>
        <v>9.018576582043762</v>
      </c>
    </row>
    <row r="632" spans="1:11" x14ac:dyDescent="0.25">
      <c r="A632" s="8">
        <v>45330</v>
      </c>
      <c r="B632" s="3" t="s">
        <v>32</v>
      </c>
      <c r="C632" s="3" t="s">
        <v>20</v>
      </c>
      <c r="D632" s="3">
        <v>17380</v>
      </c>
      <c r="E632" s="3">
        <v>17380</v>
      </c>
      <c r="F632" s="3">
        <v>17380</v>
      </c>
      <c r="G632" s="3">
        <v>6462</v>
      </c>
      <c r="H632" s="3">
        <v>2</v>
      </c>
      <c r="I632" s="3">
        <v>9097</v>
      </c>
      <c r="J632" s="18">
        <f t="shared" si="18"/>
        <v>2.6895697926338595</v>
      </c>
      <c r="K632" s="18">
        <f t="shared" si="19"/>
        <v>52.341772151898738</v>
      </c>
    </row>
    <row r="633" spans="1:11" x14ac:dyDescent="0.25">
      <c r="A633" s="8">
        <v>45330</v>
      </c>
      <c r="B633" s="3" t="s">
        <v>21</v>
      </c>
      <c r="C633" s="3" t="s">
        <v>20</v>
      </c>
      <c r="D633" s="3">
        <v>17321.43</v>
      </c>
      <c r="E633" s="3">
        <v>-1013.7900000000009</v>
      </c>
      <c r="F633" s="3">
        <v>-2190</v>
      </c>
      <c r="G633" s="3">
        <v>3140</v>
      </c>
      <c r="H633" s="3">
        <v>2</v>
      </c>
      <c r="I633" s="3">
        <v>2195</v>
      </c>
      <c r="J633" s="18">
        <f t="shared" si="18"/>
        <v>-0.69745222929936301</v>
      </c>
      <c r="K633" s="18">
        <f t="shared" si="19"/>
        <v>12.672163903326689</v>
      </c>
    </row>
    <row r="634" spans="1:11" x14ac:dyDescent="0.25">
      <c r="A634" s="8">
        <v>45330</v>
      </c>
      <c r="B634" s="3" t="s">
        <v>32</v>
      </c>
      <c r="C634" s="3" t="s">
        <v>20</v>
      </c>
      <c r="D634" s="3">
        <v>17280</v>
      </c>
      <c r="E634" s="3">
        <v>17280</v>
      </c>
      <c r="F634" s="3">
        <v>18280</v>
      </c>
      <c r="G634" s="3">
        <v>7265</v>
      </c>
      <c r="H634" s="3">
        <v>3</v>
      </c>
      <c r="I634" s="3">
        <v>3721</v>
      </c>
      <c r="J634" s="18">
        <f t="shared" si="18"/>
        <v>2.5161734342739162</v>
      </c>
      <c r="K634" s="18">
        <f t="shared" si="19"/>
        <v>21.533564814814817</v>
      </c>
    </row>
    <row r="635" spans="1:11" x14ac:dyDescent="0.25">
      <c r="A635" s="8">
        <v>45330</v>
      </c>
      <c r="B635" s="3" t="s">
        <v>21</v>
      </c>
      <c r="C635" s="3" t="s">
        <v>20</v>
      </c>
      <c r="D635" s="3">
        <v>17272.72</v>
      </c>
      <c r="E635" s="3">
        <v>17272.72</v>
      </c>
      <c r="F635" s="3">
        <v>20900</v>
      </c>
      <c r="G635" s="3">
        <v>4265</v>
      </c>
      <c r="H635" s="3">
        <v>1</v>
      </c>
      <c r="I635" s="3">
        <v>16535</v>
      </c>
      <c r="J635" s="18">
        <f t="shared" si="18"/>
        <v>4.9003516998827665</v>
      </c>
      <c r="K635" s="18">
        <f t="shared" si="19"/>
        <v>95.728987675363229</v>
      </c>
    </row>
    <row r="636" spans="1:11" x14ac:dyDescent="0.25">
      <c r="A636" s="8">
        <v>45330</v>
      </c>
      <c r="B636" s="3" t="s">
        <v>30</v>
      </c>
      <c r="C636" s="3" t="s">
        <v>20</v>
      </c>
      <c r="D636" s="3">
        <v>17000</v>
      </c>
      <c r="E636" s="3">
        <v>17000</v>
      </c>
      <c r="F636" s="3">
        <v>21000</v>
      </c>
      <c r="G636" s="3">
        <v>5665</v>
      </c>
      <c r="H636" s="3">
        <v>1</v>
      </c>
      <c r="I636" s="3">
        <v>8096</v>
      </c>
      <c r="J636" s="18">
        <f t="shared" si="18"/>
        <v>3.7069726390114739</v>
      </c>
      <c r="K636" s="18">
        <f t="shared" si="19"/>
        <v>47.6235294117647</v>
      </c>
    </row>
    <row r="637" spans="1:11" x14ac:dyDescent="0.25">
      <c r="A637" s="8">
        <v>45330</v>
      </c>
      <c r="B637" s="3" t="s">
        <v>30</v>
      </c>
      <c r="C637" s="3" t="s">
        <v>20</v>
      </c>
      <c r="D637" s="3">
        <v>17000</v>
      </c>
      <c r="E637" s="3">
        <v>17000</v>
      </c>
      <c r="F637" s="3">
        <v>19000</v>
      </c>
      <c r="G637" s="3">
        <v>7127</v>
      </c>
      <c r="H637" s="3">
        <v>1</v>
      </c>
      <c r="I637" s="3">
        <v>11750</v>
      </c>
      <c r="J637" s="18">
        <f t="shared" si="18"/>
        <v>2.6659183387119407</v>
      </c>
      <c r="K637" s="18">
        <f t="shared" si="19"/>
        <v>69.117647058823522</v>
      </c>
    </row>
    <row r="638" spans="1:11" x14ac:dyDescent="0.25">
      <c r="A638" s="8">
        <v>45331</v>
      </c>
      <c r="B638" s="3" t="s">
        <v>21</v>
      </c>
      <c r="C638" s="3" t="s">
        <v>20</v>
      </c>
      <c r="D638" s="3">
        <v>16525.419999999998</v>
      </c>
      <c r="E638" s="3">
        <v>16525.419999999998</v>
      </c>
      <c r="F638" s="3">
        <v>19500</v>
      </c>
      <c r="G638" s="3">
        <v>4344</v>
      </c>
      <c r="H638" s="3">
        <v>2</v>
      </c>
      <c r="I638" s="3">
        <v>15374</v>
      </c>
      <c r="J638" s="18">
        <f t="shared" si="18"/>
        <v>4.4889502762430942</v>
      </c>
      <c r="K638" s="18">
        <f t="shared" si="19"/>
        <v>93.032431248343471</v>
      </c>
    </row>
    <row r="639" spans="1:11" x14ac:dyDescent="0.25">
      <c r="A639" s="8">
        <v>45331</v>
      </c>
      <c r="B639" s="3" t="s">
        <v>21</v>
      </c>
      <c r="C639" s="3" t="s">
        <v>20</v>
      </c>
      <c r="D639" s="3">
        <v>16101.7</v>
      </c>
      <c r="E639" s="3">
        <v>16101.7</v>
      </c>
      <c r="F639" s="3">
        <v>19000</v>
      </c>
      <c r="G639" s="3">
        <v>6260</v>
      </c>
      <c r="H639" s="3">
        <v>2</v>
      </c>
      <c r="I639" s="3">
        <v>5226</v>
      </c>
      <c r="J639" s="18">
        <f t="shared" si="18"/>
        <v>3.0351437699680512</v>
      </c>
      <c r="K639" s="18">
        <f t="shared" si="19"/>
        <v>32.456200276989385</v>
      </c>
    </row>
    <row r="640" spans="1:11" x14ac:dyDescent="0.25">
      <c r="A640" s="8">
        <v>45331</v>
      </c>
      <c r="B640" s="3" t="s">
        <v>19</v>
      </c>
      <c r="C640" s="3" t="s">
        <v>20</v>
      </c>
      <c r="D640" s="3">
        <v>16081</v>
      </c>
      <c r="E640" s="3">
        <v>16081</v>
      </c>
      <c r="F640" s="3">
        <v>16081</v>
      </c>
      <c r="G640" s="3">
        <v>8490</v>
      </c>
      <c r="H640" s="3">
        <v>3</v>
      </c>
      <c r="I640" s="3">
        <v>8194</v>
      </c>
      <c r="J640" s="18">
        <f t="shared" si="18"/>
        <v>1.894110718492344</v>
      </c>
      <c r="K640" s="18">
        <f t="shared" si="19"/>
        <v>50.954542627946019</v>
      </c>
    </row>
    <row r="641" spans="1:11" x14ac:dyDescent="0.25">
      <c r="A641" s="8">
        <v>45331</v>
      </c>
      <c r="B641" s="3" t="s">
        <v>30</v>
      </c>
      <c r="C641" s="3" t="s">
        <v>20</v>
      </c>
      <c r="D641" s="3">
        <v>16000</v>
      </c>
      <c r="E641" s="3">
        <v>16000</v>
      </c>
      <c r="F641" s="3">
        <v>16000</v>
      </c>
      <c r="G641" s="3">
        <v>8093</v>
      </c>
      <c r="H641" s="3">
        <v>1</v>
      </c>
      <c r="I641" s="3">
        <v>3941</v>
      </c>
      <c r="J641" s="18">
        <f t="shared" si="18"/>
        <v>1.9770171753367107</v>
      </c>
      <c r="K641" s="18">
        <f t="shared" si="19"/>
        <v>24.631249999999998</v>
      </c>
    </row>
    <row r="642" spans="1:11" x14ac:dyDescent="0.25">
      <c r="A642" s="8">
        <v>45331</v>
      </c>
      <c r="B642" s="3" t="s">
        <v>19</v>
      </c>
      <c r="C642" s="3" t="s">
        <v>20</v>
      </c>
      <c r="D642" s="3">
        <v>15960</v>
      </c>
      <c r="E642" s="3">
        <v>15960</v>
      </c>
      <c r="F642" s="3">
        <v>15960</v>
      </c>
      <c r="G642" s="3">
        <v>8514</v>
      </c>
      <c r="H642" s="3">
        <v>1</v>
      </c>
      <c r="I642" s="3">
        <v>5699</v>
      </c>
      <c r="J642" s="18">
        <f t="shared" si="18"/>
        <v>1.8745595489781537</v>
      </c>
      <c r="K642" s="18">
        <f t="shared" si="19"/>
        <v>35.708020050125313</v>
      </c>
    </row>
    <row r="643" spans="1:11" x14ac:dyDescent="0.25">
      <c r="A643" s="8">
        <v>45331</v>
      </c>
      <c r="B643" s="3" t="s">
        <v>32</v>
      </c>
      <c r="C643" s="3" t="s">
        <v>20</v>
      </c>
      <c r="D643" s="3">
        <v>15960</v>
      </c>
      <c r="E643" s="3">
        <v>15960</v>
      </c>
      <c r="F643" s="3">
        <v>15960</v>
      </c>
      <c r="G643" s="3">
        <v>5106</v>
      </c>
      <c r="H643" s="3">
        <v>1</v>
      </c>
      <c r="I643" s="3">
        <v>19718</v>
      </c>
      <c r="J643" s="18">
        <f t="shared" ref="J643:J706" si="20">IFERROR(F643/G643,"NA")</f>
        <v>3.125734430082256</v>
      </c>
      <c r="K643" s="18">
        <f t="shared" ref="K643:K706" si="21">(I643/D643)*100</f>
        <v>123.54636591478696</v>
      </c>
    </row>
    <row r="644" spans="1:11" x14ac:dyDescent="0.25">
      <c r="A644" s="8">
        <v>45331</v>
      </c>
      <c r="B644" s="3" t="s">
        <v>19</v>
      </c>
      <c r="C644" s="3" t="s">
        <v>20</v>
      </c>
      <c r="D644" s="3">
        <v>15959</v>
      </c>
      <c r="E644" s="3">
        <v>14867.1</v>
      </c>
      <c r="F644" s="3">
        <v>14867.1</v>
      </c>
      <c r="G644" s="3">
        <v>3198</v>
      </c>
      <c r="H644" s="3">
        <v>2</v>
      </c>
      <c r="I644" s="3">
        <v>9503</v>
      </c>
      <c r="J644" s="18">
        <f t="shared" si="20"/>
        <v>4.6488742964352721</v>
      </c>
      <c r="K644" s="18">
        <f t="shared" si="21"/>
        <v>59.54633748981766</v>
      </c>
    </row>
    <row r="645" spans="1:11" x14ac:dyDescent="0.25">
      <c r="A645" s="8">
        <v>45331</v>
      </c>
      <c r="B645" s="3" t="s">
        <v>32</v>
      </c>
      <c r="C645" s="3" t="s">
        <v>20</v>
      </c>
      <c r="D645" s="3">
        <v>15900</v>
      </c>
      <c r="E645" s="3">
        <v>15900</v>
      </c>
      <c r="F645" s="3">
        <v>15900</v>
      </c>
      <c r="G645" s="3">
        <v>7744</v>
      </c>
      <c r="H645" s="3">
        <v>3</v>
      </c>
      <c r="I645" s="3">
        <v>14135</v>
      </c>
      <c r="J645" s="18">
        <f t="shared" si="20"/>
        <v>2.053202479338843</v>
      </c>
      <c r="K645" s="18">
        <f t="shared" si="21"/>
        <v>88.899371069182394</v>
      </c>
    </row>
    <row r="646" spans="1:11" x14ac:dyDescent="0.25">
      <c r="A646" s="8">
        <v>45331</v>
      </c>
      <c r="B646" s="3" t="s">
        <v>32</v>
      </c>
      <c r="C646" s="3" t="s">
        <v>20</v>
      </c>
      <c r="D646" s="3">
        <v>15820</v>
      </c>
      <c r="E646" s="3">
        <v>15820</v>
      </c>
      <c r="F646" s="3">
        <v>16320</v>
      </c>
      <c r="G646" s="3">
        <v>6000</v>
      </c>
      <c r="H646" s="3">
        <v>2</v>
      </c>
      <c r="I646" s="3">
        <v>14542</v>
      </c>
      <c r="J646" s="18">
        <f t="shared" si="20"/>
        <v>2.72</v>
      </c>
      <c r="K646" s="18">
        <f t="shared" si="21"/>
        <v>91.921618204804048</v>
      </c>
    </row>
    <row r="647" spans="1:11" x14ac:dyDescent="0.25">
      <c r="A647" s="8">
        <v>45332</v>
      </c>
      <c r="B647" s="3" t="s">
        <v>19</v>
      </c>
      <c r="C647" s="3" t="s">
        <v>20</v>
      </c>
      <c r="D647" s="3">
        <v>15800</v>
      </c>
      <c r="E647" s="3">
        <v>15800</v>
      </c>
      <c r="F647" s="3">
        <v>15800</v>
      </c>
      <c r="G647" s="3">
        <v>3081</v>
      </c>
      <c r="H647" s="3">
        <v>1</v>
      </c>
      <c r="I647" s="3">
        <v>16686</v>
      </c>
      <c r="J647" s="18">
        <f t="shared" si="20"/>
        <v>5.1282051282051286</v>
      </c>
      <c r="K647" s="18">
        <f t="shared" si="21"/>
        <v>105.60759493670886</v>
      </c>
    </row>
    <row r="648" spans="1:11" x14ac:dyDescent="0.25">
      <c r="A648" s="8">
        <v>45332</v>
      </c>
      <c r="B648" s="3" t="s">
        <v>19</v>
      </c>
      <c r="C648" s="3" t="s">
        <v>20</v>
      </c>
      <c r="D648" s="3">
        <v>15623</v>
      </c>
      <c r="E648" s="3">
        <v>15623</v>
      </c>
      <c r="F648" s="3">
        <v>15623</v>
      </c>
      <c r="G648" s="3">
        <v>7471</v>
      </c>
      <c r="H648" s="3">
        <v>1</v>
      </c>
      <c r="I648" s="3">
        <v>16327</v>
      </c>
      <c r="J648" s="18">
        <f t="shared" si="20"/>
        <v>2.0911524561638335</v>
      </c>
      <c r="K648" s="18">
        <f t="shared" si="21"/>
        <v>104.50617679062918</v>
      </c>
    </row>
    <row r="649" spans="1:11" x14ac:dyDescent="0.25">
      <c r="A649" s="8">
        <v>45332</v>
      </c>
      <c r="B649" s="3" t="s">
        <v>32</v>
      </c>
      <c r="C649" s="3" t="s">
        <v>20</v>
      </c>
      <c r="D649" s="3">
        <v>15600</v>
      </c>
      <c r="E649" s="3">
        <v>15600</v>
      </c>
      <c r="F649" s="3">
        <v>15600</v>
      </c>
      <c r="G649" s="3">
        <v>6440</v>
      </c>
      <c r="H649" s="3">
        <v>1</v>
      </c>
      <c r="I649" s="3">
        <v>1102</v>
      </c>
      <c r="J649" s="18">
        <f t="shared" si="20"/>
        <v>2.4223602484472049</v>
      </c>
      <c r="K649" s="18">
        <f t="shared" si="21"/>
        <v>7.0641025641025648</v>
      </c>
    </row>
    <row r="650" spans="1:11" x14ac:dyDescent="0.25">
      <c r="A650" s="8">
        <v>45332</v>
      </c>
      <c r="B650" s="3" t="s">
        <v>32</v>
      </c>
      <c r="C650" s="3" t="s">
        <v>20</v>
      </c>
      <c r="D650" s="3">
        <v>15460</v>
      </c>
      <c r="E650" s="3">
        <v>15460</v>
      </c>
      <c r="F650" s="3">
        <v>15960</v>
      </c>
      <c r="G650" s="3">
        <v>5978</v>
      </c>
      <c r="H650" s="3">
        <v>2</v>
      </c>
      <c r="I650" s="3">
        <v>195</v>
      </c>
      <c r="J650" s="18">
        <f t="shared" si="20"/>
        <v>2.6697892271662762</v>
      </c>
      <c r="K650" s="18">
        <f t="shared" si="21"/>
        <v>1.261319534282018</v>
      </c>
    </row>
    <row r="651" spans="1:11" x14ac:dyDescent="0.25">
      <c r="A651" s="8">
        <v>45332</v>
      </c>
      <c r="B651" s="3" t="s">
        <v>21</v>
      </c>
      <c r="C651" s="3" t="s">
        <v>20</v>
      </c>
      <c r="D651" s="3">
        <v>15254.240000000002</v>
      </c>
      <c r="E651" s="3">
        <v>8898.3100000000013</v>
      </c>
      <c r="F651" s="3">
        <v>10500</v>
      </c>
      <c r="G651" s="3">
        <v>3440</v>
      </c>
      <c r="H651" s="3">
        <v>2</v>
      </c>
      <c r="I651" s="3">
        <v>4344</v>
      </c>
      <c r="J651" s="18">
        <f t="shared" si="20"/>
        <v>3.0523255813953489</v>
      </c>
      <c r="K651" s="18">
        <f t="shared" si="21"/>
        <v>28.477328270697193</v>
      </c>
    </row>
    <row r="652" spans="1:11" x14ac:dyDescent="0.25">
      <c r="A652" s="8">
        <v>45332</v>
      </c>
      <c r="B652" s="3" t="s">
        <v>21</v>
      </c>
      <c r="C652" s="3" t="s">
        <v>20</v>
      </c>
      <c r="D652" s="3">
        <v>15254.23</v>
      </c>
      <c r="E652" s="3">
        <v>14364.400000000001</v>
      </c>
      <c r="F652" s="3">
        <v>16950</v>
      </c>
      <c r="G652" s="3">
        <v>3378</v>
      </c>
      <c r="H652" s="3">
        <v>2</v>
      </c>
      <c r="I652" s="3">
        <v>13456</v>
      </c>
      <c r="J652" s="18">
        <f t="shared" si="20"/>
        <v>5.017761989342806</v>
      </c>
      <c r="K652" s="18">
        <f t="shared" si="21"/>
        <v>88.211597701096679</v>
      </c>
    </row>
    <row r="653" spans="1:11" x14ac:dyDescent="0.25">
      <c r="A653" s="8">
        <v>45332</v>
      </c>
      <c r="B653" s="3" t="s">
        <v>32</v>
      </c>
      <c r="C653" s="3" t="s">
        <v>20</v>
      </c>
      <c r="D653" s="3">
        <v>15200</v>
      </c>
      <c r="E653" s="3">
        <v>15200</v>
      </c>
      <c r="F653" s="3">
        <v>15200</v>
      </c>
      <c r="G653" s="3">
        <v>5836</v>
      </c>
      <c r="H653" s="3">
        <v>2</v>
      </c>
      <c r="I653" s="3">
        <v>15857</v>
      </c>
      <c r="J653" s="18">
        <f t="shared" si="20"/>
        <v>2.6045236463331047</v>
      </c>
      <c r="K653" s="18">
        <f t="shared" si="21"/>
        <v>104.32236842105263</v>
      </c>
    </row>
    <row r="654" spans="1:11" x14ac:dyDescent="0.25">
      <c r="A654" s="8">
        <v>45332</v>
      </c>
      <c r="B654" s="3" t="s">
        <v>19</v>
      </c>
      <c r="C654" s="3" t="s">
        <v>20</v>
      </c>
      <c r="D654" s="3">
        <v>15118.8</v>
      </c>
      <c r="E654" s="3">
        <v>13606.92</v>
      </c>
      <c r="F654" s="3">
        <v>13606.92</v>
      </c>
      <c r="G654" s="3">
        <v>4346</v>
      </c>
      <c r="H654" s="3">
        <v>1</v>
      </c>
      <c r="I654" s="3">
        <v>12514</v>
      </c>
      <c r="J654" s="18">
        <f t="shared" si="20"/>
        <v>3.1309065807639209</v>
      </c>
      <c r="K654" s="18">
        <f t="shared" si="21"/>
        <v>82.771119401010665</v>
      </c>
    </row>
    <row r="655" spans="1:11" x14ac:dyDescent="0.25">
      <c r="A655" s="8">
        <v>45332</v>
      </c>
      <c r="B655" s="3" t="s">
        <v>32</v>
      </c>
      <c r="C655" s="3" t="s">
        <v>20</v>
      </c>
      <c r="D655" s="3">
        <v>15000</v>
      </c>
      <c r="E655" s="3">
        <v>15000</v>
      </c>
      <c r="F655" s="3">
        <v>15000</v>
      </c>
      <c r="G655" s="3">
        <v>3381</v>
      </c>
      <c r="H655" s="3">
        <v>1</v>
      </c>
      <c r="I655" s="3">
        <v>1224</v>
      </c>
      <c r="J655" s="18">
        <f t="shared" si="20"/>
        <v>4.4365572315882877</v>
      </c>
      <c r="K655" s="18">
        <f t="shared" si="21"/>
        <v>8.16</v>
      </c>
    </row>
    <row r="656" spans="1:11" x14ac:dyDescent="0.25">
      <c r="A656" s="8">
        <v>45333</v>
      </c>
      <c r="B656" s="3" t="s">
        <v>19</v>
      </c>
      <c r="C656" s="3" t="s">
        <v>20</v>
      </c>
      <c r="D656" s="3">
        <v>14800</v>
      </c>
      <c r="E656" s="3">
        <v>-9891.94</v>
      </c>
      <c r="F656" s="3">
        <v>-9895</v>
      </c>
      <c r="G656" s="3">
        <v>5552</v>
      </c>
      <c r="H656" s="3">
        <v>1</v>
      </c>
      <c r="I656" s="3">
        <v>4967</v>
      </c>
      <c r="J656" s="18">
        <f t="shared" si="20"/>
        <v>-1.7822406340057637</v>
      </c>
      <c r="K656" s="18">
        <f t="shared" si="21"/>
        <v>33.560810810810807</v>
      </c>
    </row>
    <row r="657" spans="1:11" x14ac:dyDescent="0.25">
      <c r="A657" s="8">
        <v>45333</v>
      </c>
      <c r="B657" s="3" t="s">
        <v>21</v>
      </c>
      <c r="C657" s="3" t="s">
        <v>20</v>
      </c>
      <c r="D657" s="3">
        <v>14406.78</v>
      </c>
      <c r="E657" s="3">
        <v>13771.19</v>
      </c>
      <c r="F657" s="3">
        <v>16250</v>
      </c>
      <c r="G657" s="3">
        <v>7711</v>
      </c>
      <c r="H657" s="3">
        <v>1</v>
      </c>
      <c r="I657" s="3">
        <v>12754</v>
      </c>
      <c r="J657" s="18">
        <f t="shared" si="20"/>
        <v>2.1073790688626639</v>
      </c>
      <c r="K657" s="18">
        <f t="shared" si="21"/>
        <v>88.527762622876168</v>
      </c>
    </row>
    <row r="658" spans="1:11" x14ac:dyDescent="0.25">
      <c r="A658" s="8">
        <v>45333</v>
      </c>
      <c r="B658" s="3" t="s">
        <v>19</v>
      </c>
      <c r="C658" s="3" t="s">
        <v>20</v>
      </c>
      <c r="D658" s="3">
        <v>14250</v>
      </c>
      <c r="E658" s="3">
        <v>-212761.65</v>
      </c>
      <c r="F658" s="3">
        <v>-222364.80000000002</v>
      </c>
      <c r="G658" s="3">
        <v>4915</v>
      </c>
      <c r="H658" s="3">
        <v>1</v>
      </c>
      <c r="I658" s="3">
        <v>4087</v>
      </c>
      <c r="J658" s="18">
        <f t="shared" si="20"/>
        <v>-45.242075279755852</v>
      </c>
      <c r="K658" s="18">
        <f t="shared" si="21"/>
        <v>28.680701754385961</v>
      </c>
    </row>
    <row r="659" spans="1:11" x14ac:dyDescent="0.25">
      <c r="A659" s="8">
        <v>45333</v>
      </c>
      <c r="B659" s="3" t="s">
        <v>32</v>
      </c>
      <c r="C659" s="3" t="s">
        <v>20</v>
      </c>
      <c r="D659" s="3">
        <v>14220</v>
      </c>
      <c r="E659" s="3">
        <v>14220</v>
      </c>
      <c r="F659" s="3">
        <v>14220</v>
      </c>
      <c r="G659" s="3">
        <v>3347</v>
      </c>
      <c r="H659" s="3">
        <v>2</v>
      </c>
      <c r="I659" s="3">
        <v>12762</v>
      </c>
      <c r="J659" s="18">
        <f t="shared" si="20"/>
        <v>4.2485808186435614</v>
      </c>
      <c r="K659" s="18">
        <f t="shared" si="21"/>
        <v>89.74683544303798</v>
      </c>
    </row>
    <row r="660" spans="1:11" x14ac:dyDescent="0.25">
      <c r="A660" s="8">
        <v>45333</v>
      </c>
      <c r="B660" s="3" t="s">
        <v>32</v>
      </c>
      <c r="C660" s="3" t="s">
        <v>20</v>
      </c>
      <c r="D660" s="3">
        <v>14220</v>
      </c>
      <c r="E660" s="3">
        <v>14220</v>
      </c>
      <c r="F660" s="3">
        <v>14720</v>
      </c>
      <c r="G660" s="3">
        <v>5182</v>
      </c>
      <c r="H660" s="3">
        <v>2</v>
      </c>
      <c r="I660" s="3">
        <v>9024</v>
      </c>
      <c r="J660" s="18">
        <f t="shared" si="20"/>
        <v>2.8406020841373989</v>
      </c>
      <c r="K660" s="18">
        <f t="shared" si="21"/>
        <v>63.459915611814345</v>
      </c>
    </row>
    <row r="661" spans="1:11" x14ac:dyDescent="0.25">
      <c r="A661" s="8">
        <v>45333</v>
      </c>
      <c r="B661" s="3" t="s">
        <v>30</v>
      </c>
      <c r="C661" s="3" t="s">
        <v>20</v>
      </c>
      <c r="D661" s="3">
        <v>14000</v>
      </c>
      <c r="E661" s="3">
        <v>14000</v>
      </c>
      <c r="F661" s="3">
        <v>16500</v>
      </c>
      <c r="G661" s="3">
        <v>8488</v>
      </c>
      <c r="H661" s="3">
        <v>1</v>
      </c>
      <c r="I661" s="3">
        <v>5079</v>
      </c>
      <c r="J661" s="18">
        <f t="shared" si="20"/>
        <v>1.9439208294062205</v>
      </c>
      <c r="K661" s="18">
        <f t="shared" si="21"/>
        <v>36.278571428571425</v>
      </c>
    </row>
    <row r="662" spans="1:11" x14ac:dyDescent="0.25">
      <c r="A662" s="8">
        <v>45333</v>
      </c>
      <c r="B662" s="3" t="s">
        <v>21</v>
      </c>
      <c r="C662" s="3" t="s">
        <v>20</v>
      </c>
      <c r="D662" s="3">
        <v>13983.05</v>
      </c>
      <c r="E662" s="3">
        <v>5084.74</v>
      </c>
      <c r="F662" s="3">
        <v>6000</v>
      </c>
      <c r="G662" s="3">
        <v>5971</v>
      </c>
      <c r="H662" s="3">
        <v>1</v>
      </c>
      <c r="I662" s="3">
        <v>9359</v>
      </c>
      <c r="J662" s="18">
        <f t="shared" si="20"/>
        <v>1.0048568079048736</v>
      </c>
      <c r="K662" s="18">
        <f t="shared" si="21"/>
        <v>66.931034359456632</v>
      </c>
    </row>
    <row r="663" spans="1:11" x14ac:dyDescent="0.25">
      <c r="A663" s="8">
        <v>45333</v>
      </c>
      <c r="B663" s="3" t="s">
        <v>32</v>
      </c>
      <c r="C663" s="3" t="s">
        <v>20</v>
      </c>
      <c r="D663" s="3">
        <v>13920</v>
      </c>
      <c r="E663" s="3">
        <v>13920</v>
      </c>
      <c r="F663" s="3">
        <v>13920</v>
      </c>
      <c r="G663" s="3">
        <v>8935</v>
      </c>
      <c r="H663" s="3">
        <v>2</v>
      </c>
      <c r="I663" s="3">
        <v>12470</v>
      </c>
      <c r="J663" s="18">
        <f t="shared" si="20"/>
        <v>1.5579182988248461</v>
      </c>
      <c r="K663" s="18">
        <f t="shared" si="21"/>
        <v>89.583333333333343</v>
      </c>
    </row>
    <row r="664" spans="1:11" x14ac:dyDescent="0.25">
      <c r="A664" s="8">
        <v>45333</v>
      </c>
      <c r="B664" s="3" t="s">
        <v>21</v>
      </c>
      <c r="C664" s="3" t="s">
        <v>20</v>
      </c>
      <c r="D664" s="3">
        <v>13900</v>
      </c>
      <c r="E664" s="3">
        <v>13900</v>
      </c>
      <c r="F664" s="3">
        <v>13900</v>
      </c>
      <c r="G664" s="3">
        <v>5309</v>
      </c>
      <c r="H664" s="3">
        <v>1</v>
      </c>
      <c r="I664" s="3">
        <v>4462</v>
      </c>
      <c r="J664" s="18">
        <f t="shared" si="20"/>
        <v>2.6181955170465248</v>
      </c>
      <c r="K664" s="18">
        <f t="shared" si="21"/>
        <v>32.100719424460436</v>
      </c>
    </row>
    <row r="665" spans="1:11" x14ac:dyDescent="0.25">
      <c r="A665" s="8">
        <v>45334</v>
      </c>
      <c r="B665" s="3" t="s">
        <v>19</v>
      </c>
      <c r="C665" s="3" t="s">
        <v>20</v>
      </c>
      <c r="D665" s="3">
        <v>13860</v>
      </c>
      <c r="E665" s="3">
        <v>13860</v>
      </c>
      <c r="F665" s="3">
        <v>13860</v>
      </c>
      <c r="G665" s="3">
        <v>8577</v>
      </c>
      <c r="H665" s="3">
        <v>1</v>
      </c>
      <c r="I665" s="3">
        <v>17273</v>
      </c>
      <c r="J665" s="18">
        <f t="shared" si="20"/>
        <v>1.6159496327387197</v>
      </c>
      <c r="K665" s="18">
        <f t="shared" si="21"/>
        <v>124.62481962481962</v>
      </c>
    </row>
    <row r="666" spans="1:11" x14ac:dyDescent="0.25">
      <c r="A666" s="8">
        <v>45334</v>
      </c>
      <c r="B666" s="3" t="s">
        <v>21</v>
      </c>
      <c r="C666" s="3" t="s">
        <v>20</v>
      </c>
      <c r="D666" s="3">
        <v>13822.04</v>
      </c>
      <c r="E666" s="3">
        <v>6194.92</v>
      </c>
      <c r="F666" s="3">
        <v>7310</v>
      </c>
      <c r="G666" s="3">
        <v>6048</v>
      </c>
      <c r="H666" s="3">
        <v>2</v>
      </c>
      <c r="I666" s="3">
        <v>15410</v>
      </c>
      <c r="J666" s="18">
        <f t="shared" si="20"/>
        <v>1.2086640211640212</v>
      </c>
      <c r="K666" s="18">
        <f t="shared" si="21"/>
        <v>111.48860804917362</v>
      </c>
    </row>
    <row r="667" spans="1:11" x14ac:dyDescent="0.25">
      <c r="A667" s="8">
        <v>45334</v>
      </c>
      <c r="B667" s="3" t="s">
        <v>32</v>
      </c>
      <c r="C667" s="3" t="s">
        <v>20</v>
      </c>
      <c r="D667" s="3">
        <v>13440</v>
      </c>
      <c r="E667" s="3">
        <v>13440</v>
      </c>
      <c r="F667" s="3">
        <v>13440</v>
      </c>
      <c r="G667" s="3">
        <v>4208</v>
      </c>
      <c r="H667" s="3">
        <v>2</v>
      </c>
      <c r="I667" s="3">
        <v>18494</v>
      </c>
      <c r="J667" s="18">
        <f t="shared" si="20"/>
        <v>3.1939163498098861</v>
      </c>
      <c r="K667" s="18">
        <f t="shared" si="21"/>
        <v>137.60416666666666</v>
      </c>
    </row>
    <row r="668" spans="1:11" x14ac:dyDescent="0.25">
      <c r="A668" s="8">
        <v>45334</v>
      </c>
      <c r="B668" s="3" t="s">
        <v>32</v>
      </c>
      <c r="C668" s="3" t="s">
        <v>20</v>
      </c>
      <c r="D668" s="3">
        <v>13400</v>
      </c>
      <c r="E668" s="3">
        <v>13400</v>
      </c>
      <c r="F668" s="3">
        <v>13400</v>
      </c>
      <c r="G668" s="3">
        <v>3305</v>
      </c>
      <c r="H668" s="3">
        <v>2</v>
      </c>
      <c r="I668" s="3">
        <v>15341</v>
      </c>
      <c r="J668" s="18">
        <f t="shared" si="20"/>
        <v>4.0544629349470496</v>
      </c>
      <c r="K668" s="18">
        <f t="shared" si="21"/>
        <v>114.48507462686568</v>
      </c>
    </row>
    <row r="669" spans="1:11" x14ac:dyDescent="0.25">
      <c r="A669" s="8">
        <v>45334</v>
      </c>
      <c r="B669" s="3" t="s">
        <v>19</v>
      </c>
      <c r="C669" s="3" t="s">
        <v>20</v>
      </c>
      <c r="D669" s="3">
        <v>13160</v>
      </c>
      <c r="E669" s="3">
        <v>13160</v>
      </c>
      <c r="F669" s="3">
        <v>13160</v>
      </c>
      <c r="G669" s="3">
        <v>6512</v>
      </c>
      <c r="H669" s="3">
        <v>1</v>
      </c>
      <c r="I669" s="3">
        <v>9003</v>
      </c>
      <c r="J669" s="18">
        <f t="shared" si="20"/>
        <v>2.020884520884521</v>
      </c>
      <c r="K669" s="18">
        <f t="shared" si="21"/>
        <v>68.411854103343458</v>
      </c>
    </row>
    <row r="670" spans="1:11" x14ac:dyDescent="0.25">
      <c r="A670" s="8">
        <v>45334</v>
      </c>
      <c r="B670" s="3" t="s">
        <v>21</v>
      </c>
      <c r="C670" s="3" t="s">
        <v>20</v>
      </c>
      <c r="D670" s="3">
        <v>13135.58</v>
      </c>
      <c r="E670" s="3">
        <v>11822.03</v>
      </c>
      <c r="F670" s="3">
        <v>13950</v>
      </c>
      <c r="G670" s="3">
        <v>5336</v>
      </c>
      <c r="H670" s="3">
        <v>1</v>
      </c>
      <c r="I670" s="3">
        <v>84</v>
      </c>
      <c r="J670" s="18">
        <f t="shared" si="20"/>
        <v>2.6143178410794601</v>
      </c>
      <c r="K670" s="18">
        <f t="shared" si="21"/>
        <v>0.63948451457796307</v>
      </c>
    </row>
    <row r="671" spans="1:11" x14ac:dyDescent="0.25">
      <c r="A671" s="8">
        <v>45334</v>
      </c>
      <c r="B671" s="3" t="s">
        <v>32</v>
      </c>
      <c r="C671" s="3" t="s">
        <v>20</v>
      </c>
      <c r="D671" s="3">
        <v>13100</v>
      </c>
      <c r="E671" s="3">
        <v>13100</v>
      </c>
      <c r="F671" s="3">
        <v>13100</v>
      </c>
      <c r="G671" s="3">
        <v>3861</v>
      </c>
      <c r="H671" s="3">
        <v>2</v>
      </c>
      <c r="I671" s="3">
        <v>3481</v>
      </c>
      <c r="J671" s="18">
        <f t="shared" si="20"/>
        <v>3.3929033929033929</v>
      </c>
      <c r="K671" s="18">
        <f t="shared" si="21"/>
        <v>26.572519083969464</v>
      </c>
    </row>
    <row r="672" spans="1:11" x14ac:dyDescent="0.25">
      <c r="A672" s="8">
        <v>45334</v>
      </c>
      <c r="B672" s="3" t="s">
        <v>32</v>
      </c>
      <c r="C672" s="3" t="s">
        <v>20</v>
      </c>
      <c r="D672" s="3">
        <v>12880</v>
      </c>
      <c r="E672" s="3">
        <v>12880</v>
      </c>
      <c r="F672" s="3">
        <v>13380</v>
      </c>
      <c r="G672" s="3">
        <v>6638</v>
      </c>
      <c r="H672" s="3">
        <v>2</v>
      </c>
      <c r="I672" s="3">
        <v>18192</v>
      </c>
      <c r="J672" s="18">
        <f t="shared" si="20"/>
        <v>2.0156673696896656</v>
      </c>
      <c r="K672" s="18">
        <f t="shared" si="21"/>
        <v>141.24223602484471</v>
      </c>
    </row>
    <row r="673" spans="1:11" x14ac:dyDescent="0.25">
      <c r="A673" s="8">
        <v>45334</v>
      </c>
      <c r="B673" s="3" t="s">
        <v>19</v>
      </c>
      <c r="C673" s="3" t="s">
        <v>20</v>
      </c>
      <c r="D673" s="3">
        <v>12880</v>
      </c>
      <c r="E673" s="3">
        <v>10360</v>
      </c>
      <c r="F673" s="3">
        <v>13360</v>
      </c>
      <c r="G673" s="3">
        <v>3877</v>
      </c>
      <c r="H673" s="3">
        <v>2</v>
      </c>
      <c r="I673" s="3">
        <v>2502</v>
      </c>
      <c r="J673" s="18">
        <f t="shared" si="20"/>
        <v>3.4459633737425843</v>
      </c>
      <c r="K673" s="18">
        <f t="shared" si="21"/>
        <v>19.425465838509318</v>
      </c>
    </row>
    <row r="674" spans="1:11" x14ac:dyDescent="0.25">
      <c r="A674" s="8">
        <v>45335</v>
      </c>
      <c r="B674" s="3" t="s">
        <v>32</v>
      </c>
      <c r="C674" s="3" t="s">
        <v>20</v>
      </c>
      <c r="D674" s="3">
        <v>12880</v>
      </c>
      <c r="E674" s="3">
        <v>12880</v>
      </c>
      <c r="F674" s="3">
        <v>13380</v>
      </c>
      <c r="G674" s="3">
        <v>8381</v>
      </c>
      <c r="H674" s="3">
        <v>2</v>
      </c>
      <c r="I674" s="3">
        <v>3267</v>
      </c>
      <c r="J674" s="18">
        <f t="shared" si="20"/>
        <v>1.5964682018852165</v>
      </c>
      <c r="K674" s="18">
        <f t="shared" si="21"/>
        <v>25.364906832298136</v>
      </c>
    </row>
    <row r="675" spans="1:11" x14ac:dyDescent="0.25">
      <c r="A675" s="8">
        <v>45335</v>
      </c>
      <c r="B675" s="3" t="s">
        <v>21</v>
      </c>
      <c r="C675" s="3" t="s">
        <v>20</v>
      </c>
      <c r="D675" s="3">
        <v>12711.86</v>
      </c>
      <c r="E675" s="3">
        <v>-5508.48</v>
      </c>
      <c r="F675" s="3">
        <v>-6500</v>
      </c>
      <c r="G675" s="3">
        <v>6557</v>
      </c>
      <c r="H675" s="3">
        <v>1</v>
      </c>
      <c r="I675" s="3">
        <v>5925</v>
      </c>
      <c r="J675" s="18">
        <f t="shared" si="20"/>
        <v>-0.99130700015250872</v>
      </c>
      <c r="K675" s="18">
        <f t="shared" si="21"/>
        <v>46.610016158138933</v>
      </c>
    </row>
    <row r="676" spans="1:11" x14ac:dyDescent="0.25">
      <c r="A676" s="8">
        <v>45335</v>
      </c>
      <c r="B676" s="3" t="s">
        <v>32</v>
      </c>
      <c r="C676" s="3" t="s">
        <v>20</v>
      </c>
      <c r="D676" s="3">
        <v>12400</v>
      </c>
      <c r="E676" s="3">
        <v>12400</v>
      </c>
      <c r="F676" s="3">
        <v>12900</v>
      </c>
      <c r="G676" s="3">
        <v>3836</v>
      </c>
      <c r="H676" s="3">
        <v>2</v>
      </c>
      <c r="I676" s="3">
        <v>3351</v>
      </c>
      <c r="J676" s="18">
        <f t="shared" si="20"/>
        <v>3.3628779979144943</v>
      </c>
      <c r="K676" s="18">
        <f t="shared" si="21"/>
        <v>27.0241935483871</v>
      </c>
    </row>
    <row r="677" spans="1:11" x14ac:dyDescent="0.25">
      <c r="A677" s="8">
        <v>45335</v>
      </c>
      <c r="B677" s="3" t="s">
        <v>21</v>
      </c>
      <c r="C677" s="3" t="s">
        <v>20</v>
      </c>
      <c r="D677" s="3">
        <v>12288.14</v>
      </c>
      <c r="E677" s="3">
        <v>12288.14</v>
      </c>
      <c r="F677" s="3">
        <v>14500</v>
      </c>
      <c r="G677" s="3">
        <v>4218</v>
      </c>
      <c r="H677" s="3">
        <v>1</v>
      </c>
      <c r="I677" s="3">
        <v>13892</v>
      </c>
      <c r="J677" s="18">
        <f t="shared" si="20"/>
        <v>3.4376481744902798</v>
      </c>
      <c r="K677" s="18">
        <f t="shared" si="21"/>
        <v>113.05209738821335</v>
      </c>
    </row>
    <row r="678" spans="1:11" x14ac:dyDescent="0.25">
      <c r="A678" s="8">
        <v>45335</v>
      </c>
      <c r="B678" s="3" t="s">
        <v>21</v>
      </c>
      <c r="C678" s="3" t="s">
        <v>20</v>
      </c>
      <c r="D678" s="3">
        <v>12288.14</v>
      </c>
      <c r="E678" s="3">
        <v>12288.14</v>
      </c>
      <c r="F678" s="3">
        <v>14500</v>
      </c>
      <c r="G678" s="3">
        <v>7689</v>
      </c>
      <c r="H678" s="3">
        <v>1</v>
      </c>
      <c r="I678" s="3">
        <v>5311</v>
      </c>
      <c r="J678" s="18">
        <f t="shared" si="20"/>
        <v>1.8858108986864353</v>
      </c>
      <c r="K678" s="18">
        <f t="shared" si="21"/>
        <v>43.220536224359421</v>
      </c>
    </row>
    <row r="679" spans="1:11" x14ac:dyDescent="0.25">
      <c r="A679" s="8">
        <v>45335</v>
      </c>
      <c r="B679" s="3" t="s">
        <v>21</v>
      </c>
      <c r="C679" s="3" t="s">
        <v>20</v>
      </c>
      <c r="D679" s="3">
        <v>12288.14</v>
      </c>
      <c r="E679" s="3">
        <v>0</v>
      </c>
      <c r="F679" s="3">
        <v>0</v>
      </c>
      <c r="G679" s="3">
        <v>4827</v>
      </c>
      <c r="H679" s="3">
        <v>1</v>
      </c>
      <c r="I679" s="3">
        <v>4553</v>
      </c>
      <c r="J679" s="18">
        <f t="shared" si="20"/>
        <v>0</v>
      </c>
      <c r="K679" s="18">
        <f t="shared" si="21"/>
        <v>37.051986712390971</v>
      </c>
    </row>
    <row r="680" spans="1:11" x14ac:dyDescent="0.25">
      <c r="A680" s="8">
        <v>45335</v>
      </c>
      <c r="B680" s="3" t="s">
        <v>21</v>
      </c>
      <c r="C680" s="3" t="s">
        <v>20</v>
      </c>
      <c r="D680" s="3">
        <v>12288.14</v>
      </c>
      <c r="E680" s="3">
        <v>0</v>
      </c>
      <c r="F680" s="3">
        <v>0</v>
      </c>
      <c r="G680" s="3">
        <v>4134</v>
      </c>
      <c r="H680" s="3">
        <v>1</v>
      </c>
      <c r="I680" s="3">
        <v>16535</v>
      </c>
      <c r="J680" s="18">
        <f t="shared" si="20"/>
        <v>0</v>
      </c>
      <c r="K680" s="18">
        <f t="shared" si="21"/>
        <v>134.56064139894238</v>
      </c>
    </row>
    <row r="681" spans="1:11" x14ac:dyDescent="0.25">
      <c r="A681" s="8">
        <v>45335</v>
      </c>
      <c r="B681" s="3" t="s">
        <v>21</v>
      </c>
      <c r="C681" s="3" t="s">
        <v>20</v>
      </c>
      <c r="D681" s="3">
        <v>12288.14</v>
      </c>
      <c r="E681" s="3">
        <v>12288.14</v>
      </c>
      <c r="F681" s="3">
        <v>14500</v>
      </c>
      <c r="G681" s="3">
        <v>3540</v>
      </c>
      <c r="H681" s="3">
        <v>1</v>
      </c>
      <c r="I681" s="3">
        <v>11661</v>
      </c>
      <c r="J681" s="18">
        <f t="shared" si="20"/>
        <v>4.0960451977401133</v>
      </c>
      <c r="K681" s="18">
        <f t="shared" si="21"/>
        <v>94.896379761298306</v>
      </c>
    </row>
    <row r="682" spans="1:11" x14ac:dyDescent="0.25">
      <c r="A682" s="8">
        <v>45336</v>
      </c>
      <c r="B682" s="3" t="s">
        <v>21</v>
      </c>
      <c r="C682" s="3" t="s">
        <v>20</v>
      </c>
      <c r="D682" s="3">
        <v>12288.14</v>
      </c>
      <c r="E682" s="3">
        <v>-8050.84</v>
      </c>
      <c r="F682" s="3">
        <v>-9500</v>
      </c>
      <c r="G682" s="3">
        <v>8489</v>
      </c>
      <c r="H682" s="3">
        <v>1</v>
      </c>
      <c r="I682" s="3">
        <v>12970</v>
      </c>
      <c r="J682" s="18">
        <f t="shared" si="20"/>
        <v>-1.1190952997997408</v>
      </c>
      <c r="K682" s="18">
        <f t="shared" si="21"/>
        <v>105.54892766521216</v>
      </c>
    </row>
    <row r="683" spans="1:11" x14ac:dyDescent="0.25">
      <c r="A683" s="8">
        <v>45336</v>
      </c>
      <c r="B683" s="3" t="s">
        <v>21</v>
      </c>
      <c r="C683" s="3" t="s">
        <v>20</v>
      </c>
      <c r="D683" s="3">
        <v>12288.14</v>
      </c>
      <c r="E683" s="3">
        <v>12288.14</v>
      </c>
      <c r="F683" s="3">
        <v>14500</v>
      </c>
      <c r="G683" s="3">
        <v>6135</v>
      </c>
      <c r="H683" s="3">
        <v>1</v>
      </c>
      <c r="I683" s="3">
        <v>13814</v>
      </c>
      <c r="J683" s="18">
        <f t="shared" si="20"/>
        <v>2.3634881825590872</v>
      </c>
      <c r="K683" s="18">
        <f t="shared" si="21"/>
        <v>112.4173389951612</v>
      </c>
    </row>
    <row r="684" spans="1:11" x14ac:dyDescent="0.25">
      <c r="A684" s="8">
        <v>45336</v>
      </c>
      <c r="B684" s="3" t="s">
        <v>21</v>
      </c>
      <c r="C684" s="3" t="s">
        <v>20</v>
      </c>
      <c r="D684" s="3">
        <v>12053.57</v>
      </c>
      <c r="E684" s="3">
        <v>-6590.5</v>
      </c>
      <c r="F684" s="3">
        <v>-8500</v>
      </c>
      <c r="G684" s="3">
        <v>8473</v>
      </c>
      <c r="H684" s="3">
        <v>1</v>
      </c>
      <c r="I684" s="3">
        <v>9754</v>
      </c>
      <c r="J684" s="18">
        <f t="shared" si="20"/>
        <v>-1.0031865927062433</v>
      </c>
      <c r="K684" s="18">
        <f t="shared" si="21"/>
        <v>80.922083664839548</v>
      </c>
    </row>
    <row r="685" spans="1:11" x14ac:dyDescent="0.25">
      <c r="A685" s="8">
        <v>45336</v>
      </c>
      <c r="B685" s="3" t="s">
        <v>21</v>
      </c>
      <c r="C685" s="3" t="s">
        <v>20</v>
      </c>
      <c r="D685" s="3">
        <v>12053.57</v>
      </c>
      <c r="E685" s="3">
        <v>8437.5</v>
      </c>
      <c r="F685" s="3">
        <v>9450</v>
      </c>
      <c r="G685" s="3">
        <v>5576</v>
      </c>
      <c r="H685" s="3">
        <v>1</v>
      </c>
      <c r="I685" s="3">
        <v>1036</v>
      </c>
      <c r="J685" s="18">
        <f t="shared" si="20"/>
        <v>1.6947632711621234</v>
      </c>
      <c r="K685" s="18">
        <f t="shared" si="21"/>
        <v>8.5949639816253622</v>
      </c>
    </row>
    <row r="686" spans="1:11" x14ac:dyDescent="0.25">
      <c r="A686" s="8">
        <v>45336</v>
      </c>
      <c r="B686" s="3" t="s">
        <v>30</v>
      </c>
      <c r="C686" s="3" t="s">
        <v>20</v>
      </c>
      <c r="D686" s="3">
        <v>12000</v>
      </c>
      <c r="E686" s="3">
        <v>12000</v>
      </c>
      <c r="F686" s="3">
        <v>12000</v>
      </c>
      <c r="G686" s="3">
        <v>6191</v>
      </c>
      <c r="H686" s="3">
        <v>0</v>
      </c>
      <c r="I686" s="3">
        <v>17687</v>
      </c>
      <c r="J686" s="18">
        <f t="shared" si="20"/>
        <v>1.938297528670651</v>
      </c>
      <c r="K686" s="18">
        <f t="shared" si="21"/>
        <v>147.39166666666668</v>
      </c>
    </row>
    <row r="687" spans="1:11" x14ac:dyDescent="0.25">
      <c r="A687" s="8">
        <v>45336</v>
      </c>
      <c r="B687" s="3" t="s">
        <v>19</v>
      </c>
      <c r="C687" s="3" t="s">
        <v>20</v>
      </c>
      <c r="D687" s="3">
        <v>11850</v>
      </c>
      <c r="E687" s="3">
        <v>11850</v>
      </c>
      <c r="F687" s="3">
        <v>11850</v>
      </c>
      <c r="G687" s="3">
        <v>5160</v>
      </c>
      <c r="H687" s="3">
        <v>1</v>
      </c>
      <c r="I687" s="3">
        <v>18152</v>
      </c>
      <c r="J687" s="18">
        <f t="shared" si="20"/>
        <v>2.2965116279069768</v>
      </c>
      <c r="K687" s="18">
        <f t="shared" si="21"/>
        <v>153.18143459915612</v>
      </c>
    </row>
    <row r="688" spans="1:11" x14ac:dyDescent="0.25">
      <c r="A688" s="8">
        <v>45336</v>
      </c>
      <c r="B688" s="3" t="s">
        <v>19</v>
      </c>
      <c r="C688" s="3" t="s">
        <v>20</v>
      </c>
      <c r="D688" s="3">
        <v>11760</v>
      </c>
      <c r="E688" s="3">
        <v>-61037</v>
      </c>
      <c r="F688" s="3">
        <v>-61037</v>
      </c>
      <c r="G688" s="3">
        <v>5458</v>
      </c>
      <c r="H688" s="3">
        <v>1</v>
      </c>
      <c r="I688" s="3">
        <v>1667</v>
      </c>
      <c r="J688" s="18">
        <f t="shared" si="20"/>
        <v>-11.183034078417002</v>
      </c>
      <c r="K688" s="18">
        <f t="shared" si="21"/>
        <v>14.17517006802721</v>
      </c>
    </row>
    <row r="689" spans="1:11" x14ac:dyDescent="0.25">
      <c r="A689" s="8">
        <v>45336</v>
      </c>
      <c r="B689" s="3" t="s">
        <v>19</v>
      </c>
      <c r="C689" s="3" t="s">
        <v>20</v>
      </c>
      <c r="D689" s="3">
        <v>11760</v>
      </c>
      <c r="E689" s="3">
        <v>6720</v>
      </c>
      <c r="F689" s="3">
        <v>6720</v>
      </c>
      <c r="G689" s="3">
        <v>7776</v>
      </c>
      <c r="H689" s="3">
        <v>1</v>
      </c>
      <c r="I689" s="3">
        <v>1660</v>
      </c>
      <c r="J689" s="18">
        <f t="shared" si="20"/>
        <v>0.86419753086419748</v>
      </c>
      <c r="K689" s="18">
        <f t="shared" si="21"/>
        <v>14.1156462585034</v>
      </c>
    </row>
    <row r="690" spans="1:11" x14ac:dyDescent="0.25">
      <c r="A690" s="8">
        <v>45336</v>
      </c>
      <c r="B690" s="3" t="s">
        <v>32</v>
      </c>
      <c r="C690" s="3" t="s">
        <v>20</v>
      </c>
      <c r="D690" s="3">
        <v>11620</v>
      </c>
      <c r="E690" s="3">
        <v>11620</v>
      </c>
      <c r="F690" s="3">
        <v>11620</v>
      </c>
      <c r="G690" s="3">
        <v>8130</v>
      </c>
      <c r="H690" s="3">
        <v>1</v>
      </c>
      <c r="I690" s="3">
        <v>13651</v>
      </c>
      <c r="J690" s="18">
        <f t="shared" si="20"/>
        <v>1.4292742927429274</v>
      </c>
      <c r="K690" s="18">
        <f t="shared" si="21"/>
        <v>117.47848537005163</v>
      </c>
    </row>
    <row r="691" spans="1:11" x14ac:dyDescent="0.25">
      <c r="A691" s="8">
        <v>45337</v>
      </c>
      <c r="B691" s="3" t="s">
        <v>21</v>
      </c>
      <c r="C691" s="3" t="s">
        <v>20</v>
      </c>
      <c r="D691" s="3">
        <v>11440.67</v>
      </c>
      <c r="E691" s="3">
        <v>10296.61</v>
      </c>
      <c r="F691" s="3">
        <v>12150</v>
      </c>
      <c r="G691" s="3">
        <v>6950</v>
      </c>
      <c r="H691" s="3">
        <v>1</v>
      </c>
      <c r="I691" s="3">
        <v>5513</v>
      </c>
      <c r="J691" s="18">
        <f t="shared" si="20"/>
        <v>1.7482014388489209</v>
      </c>
      <c r="K691" s="18">
        <f t="shared" si="21"/>
        <v>48.187737256646685</v>
      </c>
    </row>
    <row r="692" spans="1:11" x14ac:dyDescent="0.25">
      <c r="A692" s="8">
        <v>45337</v>
      </c>
      <c r="B692" s="3" t="s">
        <v>19</v>
      </c>
      <c r="C692" s="3" t="s">
        <v>20</v>
      </c>
      <c r="D692" s="3">
        <v>11404</v>
      </c>
      <c r="E692" s="3">
        <v>485</v>
      </c>
      <c r="F692" s="3">
        <v>3485</v>
      </c>
      <c r="G692" s="3">
        <v>6501</v>
      </c>
      <c r="H692" s="3">
        <v>2</v>
      </c>
      <c r="I692" s="3">
        <v>6657</v>
      </c>
      <c r="J692" s="18">
        <f t="shared" si="20"/>
        <v>0.53607137363482538</v>
      </c>
      <c r="K692" s="18">
        <f t="shared" si="21"/>
        <v>58.374254647492108</v>
      </c>
    </row>
    <row r="693" spans="1:11" x14ac:dyDescent="0.25">
      <c r="A693" s="8">
        <v>45337</v>
      </c>
      <c r="B693" s="3" t="s">
        <v>19</v>
      </c>
      <c r="C693" s="3" t="s">
        <v>20</v>
      </c>
      <c r="D693" s="3">
        <v>11198</v>
      </c>
      <c r="E693" s="3">
        <v>11198</v>
      </c>
      <c r="F693" s="3">
        <v>11198</v>
      </c>
      <c r="G693" s="3">
        <v>5924</v>
      </c>
      <c r="H693" s="3">
        <v>2</v>
      </c>
      <c r="I693" s="3">
        <v>7828</v>
      </c>
      <c r="J693" s="18">
        <f t="shared" si="20"/>
        <v>1.8902768399729912</v>
      </c>
      <c r="K693" s="18">
        <f t="shared" si="21"/>
        <v>69.905340239328453</v>
      </c>
    </row>
    <row r="694" spans="1:11" x14ac:dyDescent="0.25">
      <c r="A694" s="8">
        <v>45337</v>
      </c>
      <c r="B694" s="3" t="s">
        <v>21</v>
      </c>
      <c r="C694" s="3" t="s">
        <v>20</v>
      </c>
      <c r="D694" s="3">
        <v>11160.71</v>
      </c>
      <c r="E694" s="3">
        <v>11160.71</v>
      </c>
      <c r="F694" s="3">
        <v>12500</v>
      </c>
      <c r="G694" s="3">
        <v>3840</v>
      </c>
      <c r="H694" s="3">
        <v>1</v>
      </c>
      <c r="I694" s="3">
        <v>3782</v>
      </c>
      <c r="J694" s="18">
        <f t="shared" si="20"/>
        <v>3.2552083333333335</v>
      </c>
      <c r="K694" s="18">
        <f t="shared" si="21"/>
        <v>33.886733012505481</v>
      </c>
    </row>
    <row r="695" spans="1:11" x14ac:dyDescent="0.25">
      <c r="A695" s="8">
        <v>45337</v>
      </c>
      <c r="B695" s="3" t="s">
        <v>19</v>
      </c>
      <c r="C695" s="3" t="s">
        <v>20</v>
      </c>
      <c r="D695" s="3">
        <v>11100</v>
      </c>
      <c r="E695" s="3">
        <v>-3700</v>
      </c>
      <c r="F695" s="3">
        <v>-3700</v>
      </c>
      <c r="G695" s="3">
        <v>6412</v>
      </c>
      <c r="H695" s="3">
        <v>1</v>
      </c>
      <c r="I695" s="3">
        <v>6399</v>
      </c>
      <c r="J695" s="18">
        <f t="shared" si="20"/>
        <v>-0.57704304429195263</v>
      </c>
      <c r="K695" s="18">
        <f t="shared" si="21"/>
        <v>57.648648648648646</v>
      </c>
    </row>
    <row r="696" spans="1:11" x14ac:dyDescent="0.25">
      <c r="A696" s="8">
        <v>45337</v>
      </c>
      <c r="B696" s="3" t="s">
        <v>19</v>
      </c>
      <c r="C696" s="3" t="s">
        <v>20</v>
      </c>
      <c r="D696" s="3">
        <v>11100</v>
      </c>
      <c r="E696" s="3">
        <v>9990</v>
      </c>
      <c r="F696" s="3">
        <v>9990</v>
      </c>
      <c r="G696" s="3">
        <v>8600</v>
      </c>
      <c r="H696" s="3">
        <v>1</v>
      </c>
      <c r="I696" s="3">
        <v>19195</v>
      </c>
      <c r="J696" s="18">
        <f t="shared" si="20"/>
        <v>1.1616279069767441</v>
      </c>
      <c r="K696" s="18">
        <f t="shared" si="21"/>
        <v>172.92792792792793</v>
      </c>
    </row>
    <row r="697" spans="1:11" x14ac:dyDescent="0.25">
      <c r="A697" s="8">
        <v>45337</v>
      </c>
      <c r="B697" s="3" t="s">
        <v>19</v>
      </c>
      <c r="C697" s="3" t="s">
        <v>20</v>
      </c>
      <c r="D697" s="3">
        <v>11100</v>
      </c>
      <c r="E697" s="3">
        <v>11100</v>
      </c>
      <c r="F697" s="3">
        <v>11100</v>
      </c>
      <c r="G697" s="3">
        <v>8460</v>
      </c>
      <c r="H697" s="3">
        <v>1</v>
      </c>
      <c r="I697" s="3">
        <v>15458</v>
      </c>
      <c r="J697" s="18">
        <f t="shared" si="20"/>
        <v>1.3120567375886525</v>
      </c>
      <c r="K697" s="18">
        <f t="shared" si="21"/>
        <v>139.26126126126127</v>
      </c>
    </row>
    <row r="698" spans="1:11" x14ac:dyDescent="0.25">
      <c r="A698" s="8">
        <v>45337</v>
      </c>
      <c r="B698" s="3" t="s">
        <v>19</v>
      </c>
      <c r="C698" s="3" t="s">
        <v>20</v>
      </c>
      <c r="D698" s="3">
        <v>11100</v>
      </c>
      <c r="E698" s="3">
        <v>10545</v>
      </c>
      <c r="F698" s="3">
        <v>10545</v>
      </c>
      <c r="G698" s="3">
        <v>7503</v>
      </c>
      <c r="H698" s="3">
        <v>1</v>
      </c>
      <c r="I698" s="3">
        <v>643</v>
      </c>
      <c r="J698" s="18">
        <f t="shared" si="20"/>
        <v>1.4054378248700521</v>
      </c>
      <c r="K698" s="18">
        <f t="shared" si="21"/>
        <v>5.7927927927927927</v>
      </c>
    </row>
    <row r="699" spans="1:11" x14ac:dyDescent="0.25">
      <c r="A699" s="8">
        <v>45337</v>
      </c>
      <c r="B699" s="3" t="s">
        <v>19</v>
      </c>
      <c r="C699" s="3" t="s">
        <v>20</v>
      </c>
      <c r="D699" s="3">
        <v>11060</v>
      </c>
      <c r="E699" s="3">
        <v>11060</v>
      </c>
      <c r="F699" s="3">
        <v>14060</v>
      </c>
      <c r="G699" s="3">
        <v>7594</v>
      </c>
      <c r="H699" s="3">
        <v>1</v>
      </c>
      <c r="I699" s="3">
        <v>13805</v>
      </c>
      <c r="J699" s="18">
        <f t="shared" si="20"/>
        <v>1.8514616802739003</v>
      </c>
      <c r="K699" s="18">
        <f t="shared" si="21"/>
        <v>124.81916817359856</v>
      </c>
    </row>
    <row r="700" spans="1:11" x14ac:dyDescent="0.25">
      <c r="A700" s="8">
        <v>45337</v>
      </c>
      <c r="B700" s="3" t="s">
        <v>19</v>
      </c>
      <c r="C700" s="3" t="s">
        <v>20</v>
      </c>
      <c r="D700" s="3">
        <v>11060</v>
      </c>
      <c r="E700" s="3">
        <v>-7840</v>
      </c>
      <c r="F700" s="3">
        <v>-7840</v>
      </c>
      <c r="G700" s="3">
        <v>3241</v>
      </c>
      <c r="H700" s="3">
        <v>1</v>
      </c>
      <c r="I700" s="3">
        <v>15447</v>
      </c>
      <c r="J700" s="18">
        <f t="shared" si="20"/>
        <v>-2.4190064794816415</v>
      </c>
      <c r="K700" s="18">
        <f t="shared" si="21"/>
        <v>139.66546112115731</v>
      </c>
    </row>
    <row r="701" spans="1:11" x14ac:dyDescent="0.25">
      <c r="A701" s="8">
        <v>45338</v>
      </c>
      <c r="B701" s="3" t="s">
        <v>19</v>
      </c>
      <c r="C701" s="3" t="s">
        <v>20</v>
      </c>
      <c r="D701" s="3">
        <v>11060</v>
      </c>
      <c r="E701" s="3">
        <v>-15623</v>
      </c>
      <c r="F701" s="3">
        <v>-15623</v>
      </c>
      <c r="G701" s="3">
        <v>3871</v>
      </c>
      <c r="H701" s="3">
        <v>1</v>
      </c>
      <c r="I701" s="3">
        <v>8053</v>
      </c>
      <c r="J701" s="18">
        <f t="shared" si="20"/>
        <v>-4.035908034099716</v>
      </c>
      <c r="K701" s="18">
        <f t="shared" si="21"/>
        <v>72.811934900542497</v>
      </c>
    </row>
    <row r="702" spans="1:11" x14ac:dyDescent="0.25">
      <c r="A702" s="8">
        <v>45338</v>
      </c>
      <c r="B702" s="3" t="s">
        <v>21</v>
      </c>
      <c r="C702" s="3" t="s">
        <v>20</v>
      </c>
      <c r="D702" s="3">
        <v>11016.94</v>
      </c>
      <c r="E702" s="3">
        <v>11016.94</v>
      </c>
      <c r="F702" s="3">
        <v>13000</v>
      </c>
      <c r="G702" s="3">
        <v>4277</v>
      </c>
      <c r="H702" s="3">
        <v>1</v>
      </c>
      <c r="I702" s="3">
        <v>6255</v>
      </c>
      <c r="J702" s="18">
        <f t="shared" si="20"/>
        <v>3.0395136778115504</v>
      </c>
      <c r="K702" s="18">
        <f t="shared" si="21"/>
        <v>56.776201014074687</v>
      </c>
    </row>
    <row r="703" spans="1:11" x14ac:dyDescent="0.25">
      <c r="A703" s="8">
        <v>45338</v>
      </c>
      <c r="B703" s="3" t="s">
        <v>19</v>
      </c>
      <c r="C703" s="3" t="s">
        <v>20</v>
      </c>
      <c r="D703" s="3">
        <v>10919</v>
      </c>
      <c r="E703" s="3">
        <v>0</v>
      </c>
      <c r="F703" s="3">
        <v>0</v>
      </c>
      <c r="G703" s="3">
        <v>8384</v>
      </c>
      <c r="H703" s="3">
        <v>1</v>
      </c>
      <c r="I703" s="3">
        <v>11478</v>
      </c>
      <c r="J703" s="18">
        <f t="shared" si="20"/>
        <v>0</v>
      </c>
      <c r="K703" s="18">
        <f t="shared" si="21"/>
        <v>105.11951643923436</v>
      </c>
    </row>
    <row r="704" spans="1:11" x14ac:dyDescent="0.25">
      <c r="A704" s="8">
        <v>45338</v>
      </c>
      <c r="B704" s="3" t="s">
        <v>19</v>
      </c>
      <c r="C704" s="3" t="s">
        <v>20</v>
      </c>
      <c r="D704" s="3">
        <v>10919</v>
      </c>
      <c r="E704" s="3">
        <v>9827.1</v>
      </c>
      <c r="F704" s="3">
        <v>9827.1</v>
      </c>
      <c r="G704" s="3">
        <v>3556</v>
      </c>
      <c r="H704" s="3">
        <v>1</v>
      </c>
      <c r="I704" s="3">
        <v>17652</v>
      </c>
      <c r="J704" s="18">
        <f t="shared" si="20"/>
        <v>2.7635264341957257</v>
      </c>
      <c r="K704" s="18">
        <f t="shared" si="21"/>
        <v>161.6631559666636</v>
      </c>
    </row>
    <row r="705" spans="1:11" x14ac:dyDescent="0.25">
      <c r="A705" s="8">
        <v>45338</v>
      </c>
      <c r="B705" s="3" t="s">
        <v>19</v>
      </c>
      <c r="C705" s="3" t="s">
        <v>20</v>
      </c>
      <c r="D705" s="3">
        <v>10919</v>
      </c>
      <c r="E705" s="3">
        <v>10919</v>
      </c>
      <c r="F705" s="3">
        <v>10919</v>
      </c>
      <c r="G705" s="3">
        <v>8099</v>
      </c>
      <c r="H705" s="3">
        <v>1</v>
      </c>
      <c r="I705" s="3">
        <v>15089</v>
      </c>
      <c r="J705" s="18">
        <f t="shared" si="20"/>
        <v>1.3481911347079887</v>
      </c>
      <c r="K705" s="18">
        <f t="shared" si="21"/>
        <v>138.19031046799157</v>
      </c>
    </row>
    <row r="706" spans="1:11" x14ac:dyDescent="0.25">
      <c r="A706" s="8">
        <v>45338</v>
      </c>
      <c r="B706" s="3" t="s">
        <v>19</v>
      </c>
      <c r="C706" s="3" t="s">
        <v>20</v>
      </c>
      <c r="D706" s="3">
        <v>10919</v>
      </c>
      <c r="E706" s="3">
        <v>10919</v>
      </c>
      <c r="F706" s="3">
        <v>10919</v>
      </c>
      <c r="G706" s="3">
        <v>4988</v>
      </c>
      <c r="H706" s="3">
        <v>1</v>
      </c>
      <c r="I706" s="3">
        <v>9873</v>
      </c>
      <c r="J706" s="18">
        <f t="shared" si="20"/>
        <v>2.1890537289494789</v>
      </c>
      <c r="K706" s="18">
        <f t="shared" si="21"/>
        <v>90.420368165582929</v>
      </c>
    </row>
    <row r="707" spans="1:11" x14ac:dyDescent="0.25">
      <c r="A707" s="8">
        <v>45338</v>
      </c>
      <c r="B707" s="3" t="s">
        <v>19</v>
      </c>
      <c r="C707" s="3" t="s">
        <v>20</v>
      </c>
      <c r="D707" s="3">
        <v>10919</v>
      </c>
      <c r="E707" s="3">
        <v>10919</v>
      </c>
      <c r="F707" s="3">
        <v>10919</v>
      </c>
      <c r="G707" s="3">
        <v>6614</v>
      </c>
      <c r="H707" s="3">
        <v>1</v>
      </c>
      <c r="I707" s="3">
        <v>13227</v>
      </c>
      <c r="J707" s="18">
        <f t="shared" ref="J707:J770" si="22">IFERROR(F707/G707,"NA")</f>
        <v>1.650892047172664</v>
      </c>
      <c r="K707" s="18">
        <f t="shared" ref="K707:K770" si="23">(I707/D707)*100</f>
        <v>121.13746680098909</v>
      </c>
    </row>
    <row r="708" spans="1:11" x14ac:dyDescent="0.25">
      <c r="A708" s="8">
        <v>45338</v>
      </c>
      <c r="B708" s="3" t="s">
        <v>21</v>
      </c>
      <c r="C708" s="3" t="s">
        <v>20</v>
      </c>
      <c r="D708" s="3">
        <v>10714.29</v>
      </c>
      <c r="E708" s="3">
        <v>10714.29</v>
      </c>
      <c r="F708" s="3">
        <v>12000</v>
      </c>
      <c r="G708" s="3">
        <v>7177</v>
      </c>
      <c r="H708" s="3">
        <v>1</v>
      </c>
      <c r="I708" s="3">
        <v>18411</v>
      </c>
      <c r="J708" s="18">
        <f t="shared" si="22"/>
        <v>1.6720078027030794</v>
      </c>
      <c r="K708" s="18">
        <f t="shared" si="23"/>
        <v>171.83593126562749</v>
      </c>
    </row>
    <row r="709" spans="1:11" x14ac:dyDescent="0.25">
      <c r="A709" s="8">
        <v>45338</v>
      </c>
      <c r="B709" s="3" t="s">
        <v>21</v>
      </c>
      <c r="C709" s="3" t="s">
        <v>20</v>
      </c>
      <c r="D709" s="3">
        <v>10593.22</v>
      </c>
      <c r="E709" s="3">
        <v>9533.9</v>
      </c>
      <c r="F709" s="3">
        <v>11250</v>
      </c>
      <c r="G709" s="3">
        <v>7551</v>
      </c>
      <c r="H709" s="3">
        <v>1</v>
      </c>
      <c r="I709" s="3">
        <v>10576</v>
      </c>
      <c r="J709" s="18">
        <f t="shared" si="22"/>
        <v>1.4898688915375446</v>
      </c>
      <c r="K709" s="18">
        <f t="shared" si="23"/>
        <v>99.837443194798198</v>
      </c>
    </row>
    <row r="710" spans="1:11" x14ac:dyDescent="0.25">
      <c r="A710" s="8">
        <v>45338</v>
      </c>
      <c r="B710" s="3" t="s">
        <v>21</v>
      </c>
      <c r="C710" s="3" t="s">
        <v>20</v>
      </c>
      <c r="D710" s="3">
        <v>10593.22</v>
      </c>
      <c r="E710" s="3">
        <v>10593.22</v>
      </c>
      <c r="F710" s="3">
        <v>12500</v>
      </c>
      <c r="G710" s="3">
        <v>5054</v>
      </c>
      <c r="H710" s="3">
        <v>1</v>
      </c>
      <c r="I710" s="3">
        <v>16038</v>
      </c>
      <c r="J710" s="18">
        <f t="shared" si="22"/>
        <v>2.4732884843688168</v>
      </c>
      <c r="K710" s="18">
        <f t="shared" si="23"/>
        <v>151.39872484475922</v>
      </c>
    </row>
    <row r="711" spans="1:11" x14ac:dyDescent="0.25">
      <c r="A711" s="8">
        <v>45339</v>
      </c>
      <c r="B711" s="3" t="s">
        <v>19</v>
      </c>
      <c r="C711" s="3" t="s">
        <v>20</v>
      </c>
      <c r="D711" s="3">
        <v>10500</v>
      </c>
      <c r="E711" s="3">
        <v>10500</v>
      </c>
      <c r="F711" s="3">
        <v>10500</v>
      </c>
      <c r="G711" s="3">
        <v>4143</v>
      </c>
      <c r="H711" s="3">
        <v>2</v>
      </c>
      <c r="I711" s="3">
        <v>14350</v>
      </c>
      <c r="J711" s="18">
        <f t="shared" si="22"/>
        <v>2.5343953656770455</v>
      </c>
      <c r="K711" s="18">
        <f t="shared" si="23"/>
        <v>136.66666666666666</v>
      </c>
    </row>
    <row r="712" spans="1:11" x14ac:dyDescent="0.25">
      <c r="A712" s="8">
        <v>45339</v>
      </c>
      <c r="B712" s="3" t="s">
        <v>32</v>
      </c>
      <c r="C712" s="3" t="s">
        <v>20</v>
      </c>
      <c r="D712" s="3">
        <v>10500</v>
      </c>
      <c r="E712" s="3">
        <v>10500</v>
      </c>
      <c r="F712" s="3">
        <v>11000</v>
      </c>
      <c r="G712" s="3">
        <v>5343</v>
      </c>
      <c r="H712" s="3">
        <v>2</v>
      </c>
      <c r="I712" s="3">
        <v>1865</v>
      </c>
      <c r="J712" s="18">
        <f t="shared" si="22"/>
        <v>2.0587684821261463</v>
      </c>
      <c r="K712" s="18">
        <f t="shared" si="23"/>
        <v>17.761904761904763</v>
      </c>
    </row>
    <row r="713" spans="1:11" x14ac:dyDescent="0.25">
      <c r="A713" s="8">
        <v>45339</v>
      </c>
      <c r="B713" s="3" t="s">
        <v>21</v>
      </c>
      <c r="C713" s="3" t="s">
        <v>20</v>
      </c>
      <c r="D713" s="3">
        <v>10267.86</v>
      </c>
      <c r="E713" s="3">
        <v>10267.86</v>
      </c>
      <c r="F713" s="3">
        <v>11500</v>
      </c>
      <c r="G713" s="3">
        <v>7272</v>
      </c>
      <c r="H713" s="3">
        <v>1</v>
      </c>
      <c r="I713" s="3">
        <v>7022</v>
      </c>
      <c r="J713" s="18">
        <f t="shared" si="22"/>
        <v>1.5814081408140814</v>
      </c>
      <c r="K713" s="18">
        <f t="shared" si="23"/>
        <v>68.388154883296025</v>
      </c>
    </row>
    <row r="714" spans="1:11" x14ac:dyDescent="0.25">
      <c r="A714" s="8">
        <v>45339</v>
      </c>
      <c r="B714" s="3" t="s">
        <v>19</v>
      </c>
      <c r="C714" s="3" t="s">
        <v>20</v>
      </c>
      <c r="D714" s="3">
        <v>9701.6899999999987</v>
      </c>
      <c r="E714" s="3">
        <v>6101.69</v>
      </c>
      <c r="F714" s="3">
        <v>7200</v>
      </c>
      <c r="G714" s="3">
        <v>7724</v>
      </c>
      <c r="H714" s="3">
        <v>2</v>
      </c>
      <c r="I714" s="3">
        <v>6526</v>
      </c>
      <c r="J714" s="18">
        <f t="shared" si="22"/>
        <v>0.9321595028482651</v>
      </c>
      <c r="K714" s="18">
        <f t="shared" si="23"/>
        <v>67.266630865344084</v>
      </c>
    </row>
    <row r="715" spans="1:11" x14ac:dyDescent="0.25">
      <c r="A715" s="8">
        <v>45339</v>
      </c>
      <c r="B715" s="3" t="s">
        <v>30</v>
      </c>
      <c r="C715" s="3" t="s">
        <v>20</v>
      </c>
      <c r="D715" s="3">
        <v>9000</v>
      </c>
      <c r="E715" s="3">
        <v>9000</v>
      </c>
      <c r="F715" s="3">
        <v>9000</v>
      </c>
      <c r="G715" s="3">
        <v>8178</v>
      </c>
      <c r="H715" s="3">
        <v>1</v>
      </c>
      <c r="I715" s="3">
        <v>17785</v>
      </c>
      <c r="J715" s="18">
        <f t="shared" si="22"/>
        <v>1.1005135730007336</v>
      </c>
      <c r="K715" s="18">
        <f t="shared" si="23"/>
        <v>197.61111111111111</v>
      </c>
    </row>
    <row r="716" spans="1:11" x14ac:dyDescent="0.25">
      <c r="A716" s="8">
        <v>45339</v>
      </c>
      <c r="B716" s="3" t="s">
        <v>21</v>
      </c>
      <c r="C716" s="3" t="s">
        <v>20</v>
      </c>
      <c r="D716" s="3">
        <v>8898.31</v>
      </c>
      <c r="E716" s="3">
        <v>8898.31</v>
      </c>
      <c r="F716" s="3">
        <v>10500</v>
      </c>
      <c r="G716" s="3">
        <v>7467</v>
      </c>
      <c r="H716" s="3">
        <v>1</v>
      </c>
      <c r="I716" s="3">
        <v>6606</v>
      </c>
      <c r="J716" s="18">
        <f t="shared" si="22"/>
        <v>1.4061872237846524</v>
      </c>
      <c r="K716" s="18">
        <f t="shared" si="23"/>
        <v>74.238816134749186</v>
      </c>
    </row>
    <row r="717" spans="1:11" x14ac:dyDescent="0.25">
      <c r="A717" s="8">
        <v>45339</v>
      </c>
      <c r="B717" s="3" t="s">
        <v>21</v>
      </c>
      <c r="C717" s="3" t="s">
        <v>20</v>
      </c>
      <c r="D717" s="3">
        <v>8898.31</v>
      </c>
      <c r="E717" s="3">
        <v>8898.31</v>
      </c>
      <c r="F717" s="3">
        <v>10500</v>
      </c>
      <c r="G717" s="3">
        <v>4851</v>
      </c>
      <c r="H717" s="3">
        <v>1</v>
      </c>
      <c r="I717" s="3">
        <v>525</v>
      </c>
      <c r="J717" s="18">
        <f t="shared" si="22"/>
        <v>2.1645021645021645</v>
      </c>
      <c r="K717" s="18">
        <f t="shared" si="23"/>
        <v>5.8999967409541814</v>
      </c>
    </row>
    <row r="718" spans="1:11" x14ac:dyDescent="0.25">
      <c r="A718" s="8">
        <v>45339</v>
      </c>
      <c r="B718" s="3" t="s">
        <v>21</v>
      </c>
      <c r="C718" s="3" t="s">
        <v>20</v>
      </c>
      <c r="D718" s="3">
        <v>8898.31</v>
      </c>
      <c r="E718" s="3">
        <v>-1525.42</v>
      </c>
      <c r="F718" s="3">
        <v>-1800</v>
      </c>
      <c r="G718" s="3">
        <v>4457</v>
      </c>
      <c r="H718" s="3">
        <v>1</v>
      </c>
      <c r="I718" s="3">
        <v>9314</v>
      </c>
      <c r="J718" s="18">
        <f t="shared" si="22"/>
        <v>-0.40385909804801434</v>
      </c>
      <c r="K718" s="18">
        <f t="shared" si="23"/>
        <v>104.67156122904238</v>
      </c>
    </row>
    <row r="719" spans="1:11" x14ac:dyDescent="0.25">
      <c r="A719" s="8">
        <v>45340</v>
      </c>
      <c r="B719" s="3" t="s">
        <v>21</v>
      </c>
      <c r="C719" s="3" t="s">
        <v>20</v>
      </c>
      <c r="D719" s="3">
        <v>8898.31</v>
      </c>
      <c r="E719" s="3">
        <v>8898.31</v>
      </c>
      <c r="F719" s="3">
        <v>10500</v>
      </c>
      <c r="G719" s="3">
        <v>4057</v>
      </c>
      <c r="H719" s="3">
        <v>1</v>
      </c>
      <c r="I719" s="3">
        <v>2188</v>
      </c>
      <c r="J719" s="18">
        <f t="shared" si="22"/>
        <v>2.5881192999753511</v>
      </c>
      <c r="K719" s="18">
        <f t="shared" si="23"/>
        <v>24.58893879849095</v>
      </c>
    </row>
    <row r="720" spans="1:11" x14ac:dyDescent="0.25">
      <c r="A720" s="8">
        <v>45340</v>
      </c>
      <c r="B720" s="3" t="s">
        <v>21</v>
      </c>
      <c r="C720" s="3" t="s">
        <v>20</v>
      </c>
      <c r="D720" s="3">
        <v>8898.31</v>
      </c>
      <c r="E720" s="3">
        <v>8898.31</v>
      </c>
      <c r="F720" s="3">
        <v>10500</v>
      </c>
      <c r="G720" s="3">
        <v>6816</v>
      </c>
      <c r="H720" s="3">
        <v>1</v>
      </c>
      <c r="I720" s="3">
        <v>11217</v>
      </c>
      <c r="J720" s="18">
        <f t="shared" si="22"/>
        <v>1.5404929577464788</v>
      </c>
      <c r="K720" s="18">
        <f t="shared" si="23"/>
        <v>126.05764465387249</v>
      </c>
    </row>
    <row r="721" spans="1:11" x14ac:dyDescent="0.25">
      <c r="A721" s="8">
        <v>45340</v>
      </c>
      <c r="B721" s="3" t="s">
        <v>21</v>
      </c>
      <c r="C721" s="3" t="s">
        <v>20</v>
      </c>
      <c r="D721" s="3">
        <v>8898.31</v>
      </c>
      <c r="E721" s="3">
        <v>8898.31</v>
      </c>
      <c r="F721" s="3">
        <v>10500</v>
      </c>
      <c r="G721" s="3">
        <v>8954</v>
      </c>
      <c r="H721" s="3">
        <v>1</v>
      </c>
      <c r="I721" s="3">
        <v>16478</v>
      </c>
      <c r="J721" s="18">
        <f t="shared" si="22"/>
        <v>1.1726602635693544</v>
      </c>
      <c r="K721" s="18">
        <f t="shared" si="23"/>
        <v>185.18123104274858</v>
      </c>
    </row>
    <row r="722" spans="1:11" x14ac:dyDescent="0.25">
      <c r="A722" s="8">
        <v>45340</v>
      </c>
      <c r="B722" s="3" t="s">
        <v>21</v>
      </c>
      <c r="C722" s="3" t="s">
        <v>20</v>
      </c>
      <c r="D722" s="3">
        <v>8839.2900000000009</v>
      </c>
      <c r="E722" s="3">
        <v>8839.2900000000009</v>
      </c>
      <c r="F722" s="3">
        <v>9900</v>
      </c>
      <c r="G722" s="3">
        <v>4823</v>
      </c>
      <c r="H722" s="3">
        <v>1</v>
      </c>
      <c r="I722" s="3">
        <v>15280</v>
      </c>
      <c r="J722" s="18">
        <f t="shared" si="22"/>
        <v>2.0526643168152603</v>
      </c>
      <c r="K722" s="18">
        <f t="shared" si="23"/>
        <v>172.86456265152518</v>
      </c>
    </row>
    <row r="723" spans="1:11" x14ac:dyDescent="0.25">
      <c r="A723" s="8">
        <v>45340</v>
      </c>
      <c r="B723" s="3" t="s">
        <v>21</v>
      </c>
      <c r="C723" s="3" t="s">
        <v>20</v>
      </c>
      <c r="D723" s="3">
        <v>8839.2900000000009</v>
      </c>
      <c r="E723" s="3">
        <v>8839.2900000000009</v>
      </c>
      <c r="F723" s="3">
        <v>9900</v>
      </c>
      <c r="G723" s="3">
        <v>4847</v>
      </c>
      <c r="H723" s="3">
        <v>1</v>
      </c>
      <c r="I723" s="3">
        <v>6943</v>
      </c>
      <c r="J723" s="18">
        <f t="shared" si="22"/>
        <v>2.0425005157829585</v>
      </c>
      <c r="K723" s="18">
        <f t="shared" si="23"/>
        <v>78.54703262366094</v>
      </c>
    </row>
    <row r="724" spans="1:11" x14ac:dyDescent="0.25">
      <c r="A724" s="8">
        <v>45340</v>
      </c>
      <c r="B724" s="3" t="s">
        <v>21</v>
      </c>
      <c r="C724" s="3" t="s">
        <v>20</v>
      </c>
      <c r="D724" s="3">
        <v>8482.14</v>
      </c>
      <c r="E724" s="3">
        <v>8482.14</v>
      </c>
      <c r="F724" s="3">
        <v>9500</v>
      </c>
      <c r="G724" s="3">
        <v>5069</v>
      </c>
      <c r="H724" s="3">
        <v>1</v>
      </c>
      <c r="I724" s="3">
        <v>7510</v>
      </c>
      <c r="J724" s="18">
        <f t="shared" si="22"/>
        <v>1.874136910633261</v>
      </c>
      <c r="K724" s="18">
        <f t="shared" si="23"/>
        <v>88.53897719207653</v>
      </c>
    </row>
    <row r="725" spans="1:11" x14ac:dyDescent="0.25">
      <c r="A725" s="8">
        <v>45340</v>
      </c>
      <c r="B725" s="3" t="s">
        <v>21</v>
      </c>
      <c r="C725" s="3" t="s">
        <v>20</v>
      </c>
      <c r="D725" s="3">
        <v>8474.58</v>
      </c>
      <c r="E725" s="3">
        <v>8474.58</v>
      </c>
      <c r="F725" s="3">
        <v>10500</v>
      </c>
      <c r="G725" s="3">
        <v>6804</v>
      </c>
      <c r="H725" s="3">
        <v>1</v>
      </c>
      <c r="I725" s="3">
        <v>12147</v>
      </c>
      <c r="J725" s="18">
        <f t="shared" si="22"/>
        <v>1.5432098765432098</v>
      </c>
      <c r="K725" s="18">
        <f t="shared" si="23"/>
        <v>143.33453693280376</v>
      </c>
    </row>
    <row r="726" spans="1:11" x14ac:dyDescent="0.25">
      <c r="A726" s="8">
        <v>45340</v>
      </c>
      <c r="B726" s="3" t="s">
        <v>21</v>
      </c>
      <c r="C726" s="3" t="s">
        <v>20</v>
      </c>
      <c r="D726" s="3">
        <v>8389.83</v>
      </c>
      <c r="E726" s="3">
        <v>7550.85</v>
      </c>
      <c r="F726" s="3">
        <v>8910</v>
      </c>
      <c r="G726" s="3">
        <v>4471</v>
      </c>
      <c r="H726" s="3">
        <v>1</v>
      </c>
      <c r="I726" s="3">
        <v>9055</v>
      </c>
      <c r="J726" s="18">
        <f t="shared" si="22"/>
        <v>1.9928427644822186</v>
      </c>
      <c r="K726" s="18">
        <f t="shared" si="23"/>
        <v>107.92828936939128</v>
      </c>
    </row>
    <row r="727" spans="1:11" x14ac:dyDescent="0.25">
      <c r="A727" s="8">
        <v>45341</v>
      </c>
      <c r="B727" s="3" t="s">
        <v>21</v>
      </c>
      <c r="C727" s="3" t="s">
        <v>20</v>
      </c>
      <c r="D727" s="3">
        <v>8389.83</v>
      </c>
      <c r="E727" s="3">
        <v>7550.85</v>
      </c>
      <c r="F727" s="3">
        <v>8910</v>
      </c>
      <c r="G727" s="3">
        <v>6353</v>
      </c>
      <c r="H727" s="3">
        <v>1</v>
      </c>
      <c r="I727" s="3">
        <v>19905</v>
      </c>
      <c r="J727" s="18">
        <f t="shared" si="22"/>
        <v>1.4024870140091295</v>
      </c>
      <c r="K727" s="18">
        <f t="shared" si="23"/>
        <v>237.25152953039571</v>
      </c>
    </row>
    <row r="728" spans="1:11" x14ac:dyDescent="0.25">
      <c r="A728" s="8">
        <v>45341</v>
      </c>
      <c r="B728" s="3" t="s">
        <v>19</v>
      </c>
      <c r="C728" s="3" t="s">
        <v>20</v>
      </c>
      <c r="D728" s="3">
        <v>7700</v>
      </c>
      <c r="E728" s="3">
        <v>7700</v>
      </c>
      <c r="F728" s="3">
        <v>7700</v>
      </c>
      <c r="G728" s="3">
        <v>5264</v>
      </c>
      <c r="H728" s="3">
        <v>1</v>
      </c>
      <c r="I728" s="3">
        <v>18798</v>
      </c>
      <c r="J728" s="18">
        <f t="shared" si="22"/>
        <v>1.4627659574468086</v>
      </c>
      <c r="K728" s="18">
        <f t="shared" si="23"/>
        <v>244.12987012987011</v>
      </c>
    </row>
    <row r="729" spans="1:11" x14ac:dyDescent="0.25">
      <c r="A729" s="8">
        <v>45341</v>
      </c>
      <c r="B729" s="3" t="s">
        <v>32</v>
      </c>
      <c r="C729" s="3" t="s">
        <v>20</v>
      </c>
      <c r="D729" s="3">
        <v>7280</v>
      </c>
      <c r="E729" s="3">
        <v>7280</v>
      </c>
      <c r="F729" s="3">
        <v>7280</v>
      </c>
      <c r="G729" s="3">
        <v>5610</v>
      </c>
      <c r="H729" s="3">
        <v>1</v>
      </c>
      <c r="I729" s="3">
        <v>12339</v>
      </c>
      <c r="J729" s="18">
        <f t="shared" si="22"/>
        <v>1.2976827094474153</v>
      </c>
      <c r="K729" s="18">
        <f t="shared" si="23"/>
        <v>169.49175824175825</v>
      </c>
    </row>
    <row r="730" spans="1:11" x14ac:dyDescent="0.25">
      <c r="A730" s="8">
        <v>45341</v>
      </c>
      <c r="B730" s="3" t="s">
        <v>21</v>
      </c>
      <c r="C730" s="3" t="s">
        <v>20</v>
      </c>
      <c r="D730" s="3">
        <v>7203.39</v>
      </c>
      <c r="E730" s="3">
        <v>-12288.14</v>
      </c>
      <c r="F730" s="3">
        <v>-14500</v>
      </c>
      <c r="G730" s="3">
        <v>6604</v>
      </c>
      <c r="H730" s="3">
        <v>0</v>
      </c>
      <c r="I730" s="3">
        <v>4335</v>
      </c>
      <c r="J730" s="18">
        <f t="shared" si="22"/>
        <v>-2.1956390066626286</v>
      </c>
      <c r="K730" s="18">
        <f t="shared" si="23"/>
        <v>60.179998584000025</v>
      </c>
    </row>
    <row r="731" spans="1:11" x14ac:dyDescent="0.25">
      <c r="A731" s="8">
        <v>45341</v>
      </c>
      <c r="B731" s="3" t="s">
        <v>21</v>
      </c>
      <c r="C731" s="3" t="s">
        <v>20</v>
      </c>
      <c r="D731" s="3">
        <v>7024.79</v>
      </c>
      <c r="E731" s="3">
        <v>7024.79</v>
      </c>
      <c r="F731" s="3">
        <v>8500</v>
      </c>
      <c r="G731" s="3">
        <v>5695</v>
      </c>
      <c r="H731" s="3">
        <v>1</v>
      </c>
      <c r="I731" s="3">
        <v>7789</v>
      </c>
      <c r="J731" s="18">
        <f t="shared" si="22"/>
        <v>1.4925373134328359</v>
      </c>
      <c r="K731" s="18">
        <f t="shared" si="23"/>
        <v>110.87875936504862</v>
      </c>
    </row>
    <row r="732" spans="1:11" x14ac:dyDescent="0.25">
      <c r="A732" s="8">
        <v>45341</v>
      </c>
      <c r="B732" s="3" t="s">
        <v>32</v>
      </c>
      <c r="C732" s="3" t="s">
        <v>20</v>
      </c>
      <c r="D732" s="3">
        <v>6720</v>
      </c>
      <c r="E732" s="3">
        <v>6720</v>
      </c>
      <c r="F732" s="3">
        <v>7220</v>
      </c>
      <c r="G732" s="3">
        <v>6172</v>
      </c>
      <c r="H732" s="3">
        <v>1</v>
      </c>
      <c r="I732" s="3">
        <v>944</v>
      </c>
      <c r="J732" s="18">
        <f t="shared" si="22"/>
        <v>1.169799092676604</v>
      </c>
      <c r="K732" s="18">
        <f t="shared" si="23"/>
        <v>14.047619047619047</v>
      </c>
    </row>
    <row r="733" spans="1:11" x14ac:dyDescent="0.25">
      <c r="A733" s="8">
        <v>45341</v>
      </c>
      <c r="B733" s="3" t="s">
        <v>19</v>
      </c>
      <c r="C733" s="3" t="s">
        <v>20</v>
      </c>
      <c r="D733" s="3">
        <v>6299</v>
      </c>
      <c r="E733" s="3">
        <v>6299</v>
      </c>
      <c r="F733" s="3">
        <v>6299</v>
      </c>
      <c r="G733" s="3">
        <v>4741</v>
      </c>
      <c r="H733" s="3">
        <v>1</v>
      </c>
      <c r="I733" s="3">
        <v>7445</v>
      </c>
      <c r="J733" s="18">
        <f t="shared" si="22"/>
        <v>1.3286226534486396</v>
      </c>
      <c r="K733" s="18">
        <f t="shared" si="23"/>
        <v>118.19336402603588</v>
      </c>
    </row>
    <row r="734" spans="1:11" x14ac:dyDescent="0.25">
      <c r="A734" s="8">
        <v>45341</v>
      </c>
      <c r="B734" s="3" t="s">
        <v>32</v>
      </c>
      <c r="C734" s="3" t="s">
        <v>20</v>
      </c>
      <c r="D734" s="3">
        <v>6160</v>
      </c>
      <c r="E734" s="3">
        <v>6160</v>
      </c>
      <c r="F734" s="3">
        <v>6160</v>
      </c>
      <c r="G734" s="3">
        <v>5971</v>
      </c>
      <c r="H734" s="3">
        <v>1</v>
      </c>
      <c r="I734" s="3">
        <v>15877</v>
      </c>
      <c r="J734" s="18">
        <f t="shared" si="22"/>
        <v>1.0316529894490034</v>
      </c>
      <c r="K734" s="18">
        <f t="shared" si="23"/>
        <v>257.74350649350646</v>
      </c>
    </row>
    <row r="735" spans="1:11" x14ac:dyDescent="0.25">
      <c r="A735" s="8">
        <v>45341</v>
      </c>
      <c r="B735" s="3" t="s">
        <v>19</v>
      </c>
      <c r="C735" s="3" t="s">
        <v>20</v>
      </c>
      <c r="D735" s="3">
        <v>6101.69</v>
      </c>
      <c r="E735" s="3">
        <v>6101.69</v>
      </c>
      <c r="F735" s="3">
        <v>7200</v>
      </c>
      <c r="G735" s="3">
        <v>7244</v>
      </c>
      <c r="H735" s="3">
        <v>1</v>
      </c>
      <c r="I735" s="3">
        <v>6159</v>
      </c>
      <c r="J735" s="18">
        <f t="shared" si="22"/>
        <v>0.99392600773053563</v>
      </c>
      <c r="K735" s="18">
        <f t="shared" si="23"/>
        <v>100.93924797883867</v>
      </c>
    </row>
    <row r="736" spans="1:11" x14ac:dyDescent="0.25">
      <c r="A736" s="8">
        <v>45341</v>
      </c>
      <c r="B736" s="3" t="s">
        <v>19</v>
      </c>
      <c r="C736" s="3" t="s">
        <v>20</v>
      </c>
      <c r="D736" s="3">
        <v>6101.69</v>
      </c>
      <c r="E736" s="3">
        <v>6101.69</v>
      </c>
      <c r="F736" s="3">
        <v>7200</v>
      </c>
      <c r="G736" s="3">
        <v>6238</v>
      </c>
      <c r="H736" s="3">
        <v>1</v>
      </c>
      <c r="I736" s="3">
        <v>12495</v>
      </c>
      <c r="J736" s="18">
        <f t="shared" si="22"/>
        <v>1.1542160949022122</v>
      </c>
      <c r="K736" s="18">
        <f t="shared" si="23"/>
        <v>204.7793316277949</v>
      </c>
    </row>
    <row r="737" spans="1:11" x14ac:dyDescent="0.25">
      <c r="A737" s="8">
        <v>45342</v>
      </c>
      <c r="B737" s="3" t="s">
        <v>19</v>
      </c>
      <c r="C737" s="3" t="s">
        <v>20</v>
      </c>
      <c r="D737" s="3">
        <v>5949</v>
      </c>
      <c r="E737" s="3">
        <v>5949</v>
      </c>
      <c r="F737" s="3">
        <v>5949</v>
      </c>
      <c r="G737" s="3">
        <v>6477</v>
      </c>
      <c r="H737" s="3">
        <v>1</v>
      </c>
      <c r="I737" s="3">
        <v>9315</v>
      </c>
      <c r="J737" s="18">
        <f t="shared" si="22"/>
        <v>0.91848077813802687</v>
      </c>
      <c r="K737" s="18">
        <f t="shared" si="23"/>
        <v>156.58093797276854</v>
      </c>
    </row>
    <row r="738" spans="1:11" x14ac:dyDescent="0.25">
      <c r="A738" s="8">
        <v>45342</v>
      </c>
      <c r="B738" s="3" t="s">
        <v>19</v>
      </c>
      <c r="C738" s="3" t="s">
        <v>20</v>
      </c>
      <c r="D738" s="3">
        <v>5949</v>
      </c>
      <c r="E738" s="3">
        <v>5949</v>
      </c>
      <c r="F738" s="3">
        <v>5949</v>
      </c>
      <c r="G738" s="3">
        <v>8635</v>
      </c>
      <c r="H738" s="3">
        <v>1</v>
      </c>
      <c r="I738" s="3">
        <v>543</v>
      </c>
      <c r="J738" s="18">
        <f t="shared" si="22"/>
        <v>0.68894035900405326</v>
      </c>
      <c r="K738" s="18">
        <f t="shared" si="23"/>
        <v>9.1275844679778118</v>
      </c>
    </row>
    <row r="739" spans="1:11" x14ac:dyDescent="0.25">
      <c r="A739" s="8">
        <v>45342</v>
      </c>
      <c r="B739" s="3" t="s">
        <v>32</v>
      </c>
      <c r="C739" s="3" t="s">
        <v>20</v>
      </c>
      <c r="D739" s="3">
        <v>5600</v>
      </c>
      <c r="E739" s="3">
        <v>5600</v>
      </c>
      <c r="F739" s="3">
        <v>5600</v>
      </c>
      <c r="G739" s="3">
        <v>5569</v>
      </c>
      <c r="H739" s="3">
        <v>1</v>
      </c>
      <c r="I739" s="3">
        <v>6249</v>
      </c>
      <c r="J739" s="18">
        <f t="shared" si="22"/>
        <v>1.0055665289998204</v>
      </c>
      <c r="K739" s="18">
        <f t="shared" si="23"/>
        <v>111.58928571428572</v>
      </c>
    </row>
    <row r="740" spans="1:11" x14ac:dyDescent="0.25">
      <c r="A740" s="8">
        <v>45342</v>
      </c>
      <c r="B740" s="3" t="s">
        <v>21</v>
      </c>
      <c r="C740" s="3" t="s">
        <v>20</v>
      </c>
      <c r="D740" s="3">
        <v>5508.47</v>
      </c>
      <c r="E740" s="3">
        <v>5508.47</v>
      </c>
      <c r="F740" s="3">
        <v>6500</v>
      </c>
      <c r="G740" s="3">
        <v>8151</v>
      </c>
      <c r="H740" s="3">
        <v>1</v>
      </c>
      <c r="I740" s="3">
        <v>16818</v>
      </c>
      <c r="J740" s="18">
        <f t="shared" si="22"/>
        <v>0.79744816586921852</v>
      </c>
      <c r="K740" s="18">
        <f t="shared" si="23"/>
        <v>305.31163825889945</v>
      </c>
    </row>
    <row r="741" spans="1:11" x14ac:dyDescent="0.25">
      <c r="A741" s="8">
        <v>45342</v>
      </c>
      <c r="B741" s="3" t="s">
        <v>19</v>
      </c>
      <c r="C741" s="3" t="s">
        <v>20</v>
      </c>
      <c r="D741" s="3">
        <v>5040</v>
      </c>
      <c r="E741" s="3">
        <v>5040</v>
      </c>
      <c r="F741" s="3">
        <v>5040</v>
      </c>
      <c r="G741" s="3">
        <v>7408</v>
      </c>
      <c r="H741" s="3">
        <v>1</v>
      </c>
      <c r="I741" s="3">
        <v>19773</v>
      </c>
      <c r="J741" s="18">
        <f t="shared" si="22"/>
        <v>0.68034557235421167</v>
      </c>
      <c r="K741" s="18">
        <f t="shared" si="23"/>
        <v>392.32142857142856</v>
      </c>
    </row>
    <row r="742" spans="1:11" x14ac:dyDescent="0.25">
      <c r="A742" s="8">
        <v>45342</v>
      </c>
      <c r="B742" s="3" t="s">
        <v>19</v>
      </c>
      <c r="C742" s="3" t="s">
        <v>20</v>
      </c>
      <c r="D742" s="3">
        <v>4800</v>
      </c>
      <c r="E742" s="3">
        <v>4800</v>
      </c>
      <c r="F742" s="3">
        <v>4800</v>
      </c>
      <c r="G742" s="3">
        <v>5714</v>
      </c>
      <c r="H742" s="3">
        <v>1</v>
      </c>
      <c r="I742" s="3">
        <v>17987</v>
      </c>
      <c r="J742" s="18">
        <f t="shared" si="22"/>
        <v>0.84004200210010505</v>
      </c>
      <c r="K742" s="18">
        <f t="shared" si="23"/>
        <v>374.72916666666663</v>
      </c>
    </row>
    <row r="743" spans="1:11" x14ac:dyDescent="0.25">
      <c r="A743" s="8">
        <v>45342</v>
      </c>
      <c r="B743" s="3" t="s">
        <v>32</v>
      </c>
      <c r="C743" s="3" t="s">
        <v>20</v>
      </c>
      <c r="D743" s="3">
        <v>3900</v>
      </c>
      <c r="E743" s="3">
        <v>3900</v>
      </c>
      <c r="F743" s="3">
        <v>3900</v>
      </c>
      <c r="G743" s="3">
        <v>7146</v>
      </c>
      <c r="H743" s="3">
        <v>1</v>
      </c>
      <c r="I743" s="3">
        <v>19263</v>
      </c>
      <c r="J743" s="18">
        <f t="shared" si="22"/>
        <v>0.54575986565910994</v>
      </c>
      <c r="K743" s="18">
        <f t="shared" si="23"/>
        <v>493.92307692307691</v>
      </c>
    </row>
    <row r="744" spans="1:11" x14ac:dyDescent="0.25">
      <c r="A744" s="8">
        <v>45342</v>
      </c>
      <c r="B744" s="3" t="s">
        <v>19</v>
      </c>
      <c r="C744" s="3" t="s">
        <v>20</v>
      </c>
      <c r="D744" s="3">
        <v>3600</v>
      </c>
      <c r="E744" s="3">
        <v>3600</v>
      </c>
      <c r="F744" s="3">
        <v>3600</v>
      </c>
      <c r="G744" s="3">
        <v>5559</v>
      </c>
      <c r="H744" s="3">
        <v>1</v>
      </c>
      <c r="I744" s="3">
        <v>4005</v>
      </c>
      <c r="J744" s="18">
        <f t="shared" si="22"/>
        <v>0.64759848893685912</v>
      </c>
      <c r="K744" s="18">
        <f t="shared" si="23"/>
        <v>111.25</v>
      </c>
    </row>
    <row r="745" spans="1:11" x14ac:dyDescent="0.25">
      <c r="A745" s="8">
        <v>45342</v>
      </c>
      <c r="B745" s="3" t="s">
        <v>19</v>
      </c>
      <c r="C745" s="3" t="s">
        <v>20</v>
      </c>
      <c r="D745" s="3">
        <v>2940</v>
      </c>
      <c r="E745" s="3">
        <v>2940</v>
      </c>
      <c r="F745" s="3">
        <v>2940</v>
      </c>
      <c r="G745" s="3">
        <v>7900</v>
      </c>
      <c r="H745" s="3">
        <v>1</v>
      </c>
      <c r="I745" s="3">
        <v>18983</v>
      </c>
      <c r="J745" s="18">
        <f t="shared" si="22"/>
        <v>0.3721518987341772</v>
      </c>
      <c r="K745" s="18">
        <f t="shared" si="23"/>
        <v>645.68027210884361</v>
      </c>
    </row>
    <row r="746" spans="1:11" x14ac:dyDescent="0.25">
      <c r="A746" s="8">
        <v>45342</v>
      </c>
      <c r="B746" s="3" t="s">
        <v>19</v>
      </c>
      <c r="C746" s="3" t="s">
        <v>34</v>
      </c>
      <c r="D746" s="3">
        <v>2099</v>
      </c>
      <c r="E746" s="3">
        <v>1889.1</v>
      </c>
      <c r="F746" s="3">
        <v>1889.1</v>
      </c>
      <c r="G746" s="3">
        <v>4952</v>
      </c>
      <c r="H746" s="3">
        <v>1</v>
      </c>
      <c r="I746" s="3">
        <v>17860</v>
      </c>
      <c r="J746" s="18">
        <f t="shared" si="22"/>
        <v>0.38148222940226167</v>
      </c>
      <c r="K746" s="18">
        <f t="shared" si="23"/>
        <v>850.88137208194382</v>
      </c>
    </row>
    <row r="747" spans="1:11" x14ac:dyDescent="0.25">
      <c r="A747" s="8">
        <v>45343</v>
      </c>
      <c r="B747" s="3" t="s">
        <v>19</v>
      </c>
      <c r="C747" s="3" t="s">
        <v>34</v>
      </c>
      <c r="D747" s="3">
        <v>2099</v>
      </c>
      <c r="E747" s="3">
        <v>0</v>
      </c>
      <c r="F747" s="3">
        <v>0</v>
      </c>
      <c r="G747" s="3">
        <v>8755</v>
      </c>
      <c r="H747" s="3">
        <v>1</v>
      </c>
      <c r="I747" s="3">
        <v>5253</v>
      </c>
      <c r="J747" s="18">
        <f t="shared" si="22"/>
        <v>0</v>
      </c>
      <c r="K747" s="18">
        <f t="shared" si="23"/>
        <v>250.26202953787521</v>
      </c>
    </row>
    <row r="748" spans="1:11" x14ac:dyDescent="0.25">
      <c r="A748" s="8">
        <v>45343</v>
      </c>
      <c r="B748" s="3" t="s">
        <v>19</v>
      </c>
      <c r="C748" s="3" t="s">
        <v>34</v>
      </c>
      <c r="D748" s="3">
        <v>1800</v>
      </c>
      <c r="E748" s="3">
        <v>1800</v>
      </c>
      <c r="F748" s="3">
        <v>1800</v>
      </c>
      <c r="G748" s="3">
        <v>3756</v>
      </c>
      <c r="H748" s="3">
        <v>1</v>
      </c>
      <c r="I748" s="3">
        <v>13171</v>
      </c>
      <c r="J748" s="18">
        <f t="shared" si="22"/>
        <v>0.47923322683706071</v>
      </c>
      <c r="K748" s="18">
        <f t="shared" si="23"/>
        <v>731.72222222222217</v>
      </c>
    </row>
    <row r="749" spans="1:11" x14ac:dyDescent="0.25">
      <c r="A749" s="8">
        <v>45343</v>
      </c>
      <c r="B749" s="3" t="s">
        <v>30</v>
      </c>
      <c r="C749" s="3" t="s">
        <v>34</v>
      </c>
      <c r="D749" s="3">
        <v>32</v>
      </c>
      <c r="E749" s="3">
        <v>32</v>
      </c>
      <c r="F749" s="3">
        <v>32</v>
      </c>
      <c r="G749" s="3">
        <v>7651</v>
      </c>
      <c r="H749" s="3">
        <v>1</v>
      </c>
      <c r="I749" s="3">
        <v>6484</v>
      </c>
      <c r="J749" s="18">
        <f t="shared" si="22"/>
        <v>4.1824598091752714E-3</v>
      </c>
      <c r="K749" s="18">
        <f t="shared" si="23"/>
        <v>20262.5</v>
      </c>
    </row>
    <row r="750" spans="1:11" x14ac:dyDescent="0.25">
      <c r="A750" s="8">
        <v>45343</v>
      </c>
      <c r="B750" s="3" t="s">
        <v>30</v>
      </c>
      <c r="C750" s="3" t="s">
        <v>34</v>
      </c>
      <c r="D750" s="3">
        <v>32</v>
      </c>
      <c r="E750" s="3">
        <v>32</v>
      </c>
      <c r="F750" s="3">
        <v>32</v>
      </c>
      <c r="G750" s="3">
        <v>6241</v>
      </c>
      <c r="H750" s="3">
        <v>1</v>
      </c>
      <c r="I750" s="3">
        <v>14983</v>
      </c>
      <c r="J750" s="18">
        <f t="shared" si="22"/>
        <v>5.1273834321422847E-3</v>
      </c>
      <c r="K750" s="18">
        <f t="shared" si="23"/>
        <v>46821.875</v>
      </c>
    </row>
    <row r="751" spans="1:11" x14ac:dyDescent="0.25">
      <c r="A751" s="8">
        <v>45343</v>
      </c>
      <c r="B751" s="3" t="s">
        <v>21</v>
      </c>
      <c r="C751" s="3" t="s">
        <v>35</v>
      </c>
      <c r="D751" s="3">
        <v>27530</v>
      </c>
      <c r="E751" s="3">
        <v>12179</v>
      </c>
      <c r="F751" s="3">
        <v>24971</v>
      </c>
      <c r="G751" s="3">
        <v>4899.8660600000003</v>
      </c>
      <c r="H751" s="3">
        <v>2</v>
      </c>
      <c r="I751" s="3">
        <v>3337</v>
      </c>
      <c r="J751" s="18">
        <f t="shared" si="22"/>
        <v>5.0962617537345496</v>
      </c>
      <c r="K751" s="18">
        <f t="shared" si="23"/>
        <v>12.121322193970215</v>
      </c>
    </row>
    <row r="752" spans="1:11" x14ac:dyDescent="0.25">
      <c r="A752" s="8">
        <v>45343</v>
      </c>
      <c r="B752" s="3" t="s">
        <v>22</v>
      </c>
      <c r="C752" s="3" t="s">
        <v>35</v>
      </c>
      <c r="D752" s="3">
        <v>25545</v>
      </c>
      <c r="E752" s="3">
        <v>10301</v>
      </c>
      <c r="F752" s="3">
        <v>33681</v>
      </c>
      <c r="G752" s="3">
        <v>4801.6799999999994</v>
      </c>
      <c r="H752" s="3">
        <v>10</v>
      </c>
      <c r="I752" s="3">
        <v>16809</v>
      </c>
      <c r="J752" s="18">
        <f t="shared" si="22"/>
        <v>7.0144199530164455</v>
      </c>
      <c r="K752" s="18">
        <f t="shared" si="23"/>
        <v>65.801526717557252</v>
      </c>
    </row>
    <row r="753" spans="1:11" x14ac:dyDescent="0.25">
      <c r="A753" s="8">
        <v>45343</v>
      </c>
      <c r="B753" s="3" t="s">
        <v>32</v>
      </c>
      <c r="C753" s="3" t="s">
        <v>35</v>
      </c>
      <c r="D753" s="3">
        <v>8883</v>
      </c>
      <c r="E753" s="3">
        <v>17359</v>
      </c>
      <c r="F753" s="3">
        <v>25568</v>
      </c>
      <c r="G753" s="3">
        <v>10871.699999999999</v>
      </c>
      <c r="H753" s="3">
        <v>8</v>
      </c>
      <c r="I753" s="3">
        <v>6353</v>
      </c>
      <c r="J753" s="18">
        <f t="shared" si="22"/>
        <v>2.3517941076372604</v>
      </c>
      <c r="K753" s="18">
        <f t="shared" si="23"/>
        <v>71.518631093099188</v>
      </c>
    </row>
    <row r="754" spans="1:11" x14ac:dyDescent="0.25">
      <c r="A754" s="8">
        <v>45343</v>
      </c>
      <c r="B754" s="3" t="s">
        <v>21</v>
      </c>
      <c r="C754" s="3" t="s">
        <v>35</v>
      </c>
      <c r="D754" s="3">
        <v>27756</v>
      </c>
      <c r="E754" s="3">
        <v>30772</v>
      </c>
      <c r="F754" s="3">
        <v>25616</v>
      </c>
      <c r="G754" s="3">
        <v>5104.0653999999995</v>
      </c>
      <c r="H754" s="3">
        <v>5</v>
      </c>
      <c r="I754" s="3">
        <v>6429</v>
      </c>
      <c r="J754" s="18">
        <f t="shared" si="22"/>
        <v>5.0187444698494659</v>
      </c>
      <c r="K754" s="18">
        <f t="shared" si="23"/>
        <v>23.162559446606139</v>
      </c>
    </row>
    <row r="755" spans="1:11" x14ac:dyDescent="0.25">
      <c r="A755" s="8">
        <v>45343</v>
      </c>
      <c r="B755" s="3" t="s">
        <v>22</v>
      </c>
      <c r="C755" s="3" t="s">
        <v>35</v>
      </c>
      <c r="D755" s="3">
        <v>39405</v>
      </c>
      <c r="E755" s="3">
        <v>38256</v>
      </c>
      <c r="F755" s="3">
        <v>9234</v>
      </c>
      <c r="G755" s="3">
        <v>9802.14</v>
      </c>
      <c r="H755" s="3">
        <v>5</v>
      </c>
      <c r="I755" s="3">
        <v>12751</v>
      </c>
      <c r="J755" s="18">
        <f t="shared" si="22"/>
        <v>0.94203918736112735</v>
      </c>
      <c r="K755" s="18">
        <f t="shared" si="23"/>
        <v>32.35883771095039</v>
      </c>
    </row>
    <row r="756" spans="1:11" x14ac:dyDescent="0.25">
      <c r="A756" s="8">
        <v>45343</v>
      </c>
      <c r="B756" s="3" t="s">
        <v>19</v>
      </c>
      <c r="C756" s="3" t="s">
        <v>35</v>
      </c>
      <c r="D756" s="3">
        <v>5816</v>
      </c>
      <c r="E756" s="3">
        <v>30279</v>
      </c>
      <c r="F756" s="3">
        <v>11778</v>
      </c>
      <c r="G756" s="3">
        <v>6021.4637000000002</v>
      </c>
      <c r="H756" s="3">
        <v>10</v>
      </c>
      <c r="I756" s="3">
        <v>18074</v>
      </c>
      <c r="J756" s="18">
        <f t="shared" si="22"/>
        <v>1.9560028236988292</v>
      </c>
      <c r="K756" s="18">
        <f t="shared" si="23"/>
        <v>310.76341127922973</v>
      </c>
    </row>
    <row r="757" spans="1:11" x14ac:dyDescent="0.25">
      <c r="A757" s="8">
        <v>45344</v>
      </c>
      <c r="B757" s="3" t="s">
        <v>32</v>
      </c>
      <c r="C757" s="3" t="s">
        <v>35</v>
      </c>
      <c r="D757" s="3">
        <v>30781</v>
      </c>
      <c r="E757" s="3">
        <v>23053</v>
      </c>
      <c r="F757" s="3">
        <v>13160</v>
      </c>
      <c r="G757" s="3">
        <v>6046.09</v>
      </c>
      <c r="H757" s="3">
        <v>10</v>
      </c>
      <c r="I757" s="3">
        <v>19825</v>
      </c>
      <c r="J757" s="18">
        <f t="shared" si="22"/>
        <v>2.1766133153823382</v>
      </c>
      <c r="K757" s="18">
        <f t="shared" si="23"/>
        <v>64.406614469965234</v>
      </c>
    </row>
    <row r="758" spans="1:11" x14ac:dyDescent="0.25">
      <c r="A758" s="8">
        <v>45344</v>
      </c>
      <c r="B758" s="3" t="s">
        <v>21</v>
      </c>
      <c r="C758" s="3" t="s">
        <v>35</v>
      </c>
      <c r="D758" s="3">
        <v>6816</v>
      </c>
      <c r="E758" s="3">
        <v>17780</v>
      </c>
      <c r="F758" s="3">
        <v>11918</v>
      </c>
      <c r="G758" s="3">
        <v>4824.9618299999993</v>
      </c>
      <c r="H758" s="3">
        <v>8</v>
      </c>
      <c r="I758" s="3">
        <v>15273</v>
      </c>
      <c r="J758" s="18">
        <f t="shared" si="22"/>
        <v>2.470071353911623</v>
      </c>
      <c r="K758" s="18">
        <f t="shared" si="23"/>
        <v>224.0757042253521</v>
      </c>
    </row>
    <row r="759" spans="1:11" x14ac:dyDescent="0.25">
      <c r="A759" s="8">
        <v>45344</v>
      </c>
      <c r="B759" s="3" t="s">
        <v>22</v>
      </c>
      <c r="C759" s="3" t="s">
        <v>35</v>
      </c>
      <c r="D759" s="3">
        <v>36521</v>
      </c>
      <c r="E759" s="3">
        <v>15721</v>
      </c>
      <c r="F759" s="3">
        <v>24952</v>
      </c>
      <c r="G759" s="3">
        <v>11896.37</v>
      </c>
      <c r="H759" s="3">
        <v>9</v>
      </c>
      <c r="I759" s="3">
        <v>10138</v>
      </c>
      <c r="J759" s="18">
        <f t="shared" si="22"/>
        <v>2.0974465320093438</v>
      </c>
      <c r="K759" s="18">
        <f t="shared" si="23"/>
        <v>27.759371320610061</v>
      </c>
    </row>
    <row r="760" spans="1:11" x14ac:dyDescent="0.25">
      <c r="A760" s="8">
        <v>45344</v>
      </c>
      <c r="B760" s="3" t="s">
        <v>19</v>
      </c>
      <c r="C760" s="3" t="s">
        <v>35</v>
      </c>
      <c r="D760" s="3">
        <v>29821</v>
      </c>
      <c r="E760" s="3">
        <v>7874</v>
      </c>
      <c r="F760" s="3">
        <v>28418</v>
      </c>
      <c r="G760" s="3">
        <v>3573.9816000000001</v>
      </c>
      <c r="H760" s="3">
        <v>1</v>
      </c>
      <c r="I760" s="3">
        <v>9097</v>
      </c>
      <c r="J760" s="18">
        <f t="shared" si="22"/>
        <v>7.9513559890739227</v>
      </c>
      <c r="K760" s="18">
        <f t="shared" si="23"/>
        <v>30.505348579859831</v>
      </c>
    </row>
    <row r="761" spans="1:11" x14ac:dyDescent="0.25">
      <c r="A761" s="8">
        <v>45344</v>
      </c>
      <c r="B761" s="3" t="s">
        <v>21</v>
      </c>
      <c r="C761" s="3" t="s">
        <v>35</v>
      </c>
      <c r="D761" s="3">
        <v>22213</v>
      </c>
      <c r="E761" s="3">
        <v>15956</v>
      </c>
      <c r="F761" s="3">
        <v>31530</v>
      </c>
      <c r="G761" s="3">
        <v>4490.6102700000001</v>
      </c>
      <c r="H761" s="3">
        <v>6</v>
      </c>
      <c r="I761" s="3">
        <v>13602</v>
      </c>
      <c r="J761" s="18">
        <f t="shared" si="22"/>
        <v>7.0213173943505005</v>
      </c>
      <c r="K761" s="18">
        <f t="shared" si="23"/>
        <v>61.234412281096652</v>
      </c>
    </row>
    <row r="762" spans="1:11" x14ac:dyDescent="0.25">
      <c r="A762" s="8">
        <v>45344</v>
      </c>
      <c r="B762" s="3" t="s">
        <v>22</v>
      </c>
      <c r="C762" s="3" t="s">
        <v>35</v>
      </c>
      <c r="D762" s="3">
        <v>35940</v>
      </c>
      <c r="E762" s="3">
        <v>32208</v>
      </c>
      <c r="F762" s="3">
        <v>6882</v>
      </c>
      <c r="G762" s="3">
        <v>11917.81</v>
      </c>
      <c r="H762" s="3">
        <v>6</v>
      </c>
      <c r="I762" s="3">
        <v>14535</v>
      </c>
      <c r="J762" s="18">
        <f t="shared" si="22"/>
        <v>0.57745508612740093</v>
      </c>
      <c r="K762" s="18">
        <f t="shared" si="23"/>
        <v>40.442404006677798</v>
      </c>
    </row>
    <row r="763" spans="1:11" x14ac:dyDescent="0.25">
      <c r="A763" s="8">
        <v>45344</v>
      </c>
      <c r="B763" s="3" t="s">
        <v>32</v>
      </c>
      <c r="C763" s="3" t="s">
        <v>35</v>
      </c>
      <c r="D763" s="3">
        <v>41937</v>
      </c>
      <c r="E763" s="3">
        <v>15153</v>
      </c>
      <c r="F763" s="3">
        <v>37468</v>
      </c>
      <c r="G763" s="3">
        <v>0</v>
      </c>
      <c r="H763" s="3">
        <v>1</v>
      </c>
      <c r="I763" s="3">
        <v>7443</v>
      </c>
      <c r="J763" s="18" t="str">
        <f t="shared" si="22"/>
        <v>NA</v>
      </c>
      <c r="K763" s="18">
        <f t="shared" si="23"/>
        <v>17.748050647399673</v>
      </c>
    </row>
    <row r="764" spans="1:11" x14ac:dyDescent="0.25">
      <c r="A764" s="8">
        <v>45344</v>
      </c>
      <c r="B764" s="3" t="s">
        <v>30</v>
      </c>
      <c r="C764" s="3" t="s">
        <v>35</v>
      </c>
      <c r="D764" s="3">
        <v>27914</v>
      </c>
      <c r="E764" s="3">
        <v>13279</v>
      </c>
      <c r="F764" s="3">
        <v>10701</v>
      </c>
      <c r="G764" s="3">
        <v>3624.37914</v>
      </c>
      <c r="H764" s="3">
        <v>3</v>
      </c>
      <c r="I764" s="3">
        <v>3857</v>
      </c>
      <c r="J764" s="18">
        <f t="shared" si="22"/>
        <v>2.9525056807384673</v>
      </c>
      <c r="K764" s="18">
        <f t="shared" si="23"/>
        <v>13.817439277781759</v>
      </c>
    </row>
    <row r="765" spans="1:11" x14ac:dyDescent="0.25">
      <c r="A765" s="8">
        <v>45344</v>
      </c>
      <c r="B765" s="3" t="s">
        <v>30</v>
      </c>
      <c r="C765" s="3" t="s">
        <v>35</v>
      </c>
      <c r="D765" s="3">
        <v>32614</v>
      </c>
      <c r="E765" s="3">
        <v>27583</v>
      </c>
      <c r="F765" s="3">
        <v>34754</v>
      </c>
      <c r="G765" s="3">
        <v>5989.2800000000007</v>
      </c>
      <c r="H765" s="3">
        <v>7</v>
      </c>
      <c r="I765" s="3">
        <v>10167</v>
      </c>
      <c r="J765" s="18">
        <f t="shared" si="22"/>
        <v>5.8027008254748473</v>
      </c>
      <c r="K765" s="18">
        <f t="shared" si="23"/>
        <v>31.173729073404061</v>
      </c>
    </row>
    <row r="766" spans="1:11" x14ac:dyDescent="0.25">
      <c r="A766" s="8">
        <v>45344</v>
      </c>
      <c r="B766" s="3" t="s">
        <v>22</v>
      </c>
      <c r="C766" s="3" t="s">
        <v>35</v>
      </c>
      <c r="D766" s="3">
        <v>11205</v>
      </c>
      <c r="E766" s="3">
        <v>39913</v>
      </c>
      <c r="F766" s="3">
        <v>20543</v>
      </c>
      <c r="G766" s="3">
        <v>13493.05</v>
      </c>
      <c r="H766" s="3">
        <v>8</v>
      </c>
      <c r="I766" s="3">
        <v>11880</v>
      </c>
      <c r="J766" s="18">
        <f t="shared" si="22"/>
        <v>1.5224875028255287</v>
      </c>
      <c r="K766" s="18">
        <f t="shared" si="23"/>
        <v>106.02409638554218</v>
      </c>
    </row>
    <row r="767" spans="1:11" x14ac:dyDescent="0.25">
      <c r="A767" s="8">
        <v>45345</v>
      </c>
      <c r="B767" s="3" t="s">
        <v>19</v>
      </c>
      <c r="C767" s="3" t="s">
        <v>35</v>
      </c>
      <c r="D767" s="3">
        <v>20641</v>
      </c>
      <c r="E767" s="3">
        <v>23546</v>
      </c>
      <c r="F767" s="3">
        <v>32395</v>
      </c>
      <c r="G767" s="3">
        <v>4788.8464999999997</v>
      </c>
      <c r="H767" s="3">
        <v>8</v>
      </c>
      <c r="I767" s="3">
        <v>16937</v>
      </c>
      <c r="J767" s="18">
        <f t="shared" si="22"/>
        <v>6.7646770469673649</v>
      </c>
      <c r="K767" s="18">
        <f t="shared" si="23"/>
        <v>82.055132987742837</v>
      </c>
    </row>
    <row r="768" spans="1:11" x14ac:dyDescent="0.25">
      <c r="A768" s="8">
        <v>45345</v>
      </c>
      <c r="B768" s="3" t="s">
        <v>21</v>
      </c>
      <c r="C768" s="3" t="s">
        <v>35</v>
      </c>
      <c r="D768" s="3">
        <v>43558</v>
      </c>
      <c r="E768" s="3">
        <v>8437</v>
      </c>
      <c r="F768" s="3">
        <v>32239</v>
      </c>
      <c r="G768" s="3">
        <v>5650.3</v>
      </c>
      <c r="H768" s="3">
        <v>7</v>
      </c>
      <c r="I768" s="3">
        <v>12700</v>
      </c>
      <c r="J768" s="18">
        <f t="shared" si="22"/>
        <v>5.7057147408102225</v>
      </c>
      <c r="K768" s="18">
        <f t="shared" si="23"/>
        <v>29.156526929611093</v>
      </c>
    </row>
    <row r="769" spans="1:11" x14ac:dyDescent="0.25">
      <c r="A769" s="8">
        <v>45345</v>
      </c>
      <c r="B769" s="3" t="s">
        <v>21</v>
      </c>
      <c r="C769" s="3" t="s">
        <v>35</v>
      </c>
      <c r="D769" s="3">
        <v>44110</v>
      </c>
      <c r="E769" s="3">
        <v>18567</v>
      </c>
      <c r="F769" s="3">
        <v>11625</v>
      </c>
      <c r="G769" s="3">
        <v>5755.7830999999996</v>
      </c>
      <c r="H769" s="3">
        <v>9</v>
      </c>
      <c r="I769" s="3">
        <v>17605</v>
      </c>
      <c r="J769" s="18">
        <f t="shared" si="22"/>
        <v>2.0197077961468008</v>
      </c>
      <c r="K769" s="18">
        <f t="shared" si="23"/>
        <v>39.911584674676945</v>
      </c>
    </row>
    <row r="770" spans="1:11" x14ac:dyDescent="0.25">
      <c r="A770" s="8">
        <v>45345</v>
      </c>
      <c r="B770" s="3" t="s">
        <v>22</v>
      </c>
      <c r="C770" s="3" t="s">
        <v>35</v>
      </c>
      <c r="D770" s="3">
        <v>42474</v>
      </c>
      <c r="E770" s="3">
        <v>31146</v>
      </c>
      <c r="F770" s="3">
        <v>17594</v>
      </c>
      <c r="G770" s="3">
        <v>15086.210000000001</v>
      </c>
      <c r="H770" s="3">
        <v>7</v>
      </c>
      <c r="I770" s="3">
        <v>695</v>
      </c>
      <c r="J770" s="18">
        <f t="shared" si="22"/>
        <v>1.1662306172325587</v>
      </c>
      <c r="K770" s="18">
        <f t="shared" si="23"/>
        <v>1.6362951452653387</v>
      </c>
    </row>
    <row r="771" spans="1:11" x14ac:dyDescent="0.25">
      <c r="A771" s="8">
        <v>45345</v>
      </c>
      <c r="B771" s="3" t="s">
        <v>21</v>
      </c>
      <c r="C771" s="3" t="s">
        <v>35</v>
      </c>
      <c r="D771" s="3">
        <v>9884</v>
      </c>
      <c r="E771" s="3">
        <v>22418</v>
      </c>
      <c r="F771" s="3">
        <v>11074</v>
      </c>
      <c r="G771" s="3">
        <v>5751.4255599999997</v>
      </c>
      <c r="H771" s="3">
        <v>5</v>
      </c>
      <c r="I771" s="3">
        <v>15145</v>
      </c>
      <c r="J771" s="18">
        <f t="shared" ref="J771:J834" si="24">IFERROR(F771/G771,"NA")</f>
        <v>1.9254356827666219</v>
      </c>
      <c r="K771" s="18">
        <f t="shared" ref="K771:K834" si="25">(I771/D771)*100</f>
        <v>153.22743828409551</v>
      </c>
    </row>
    <row r="772" spans="1:11" x14ac:dyDescent="0.25">
      <c r="A772" s="8">
        <v>45345</v>
      </c>
      <c r="B772" s="3" t="s">
        <v>22</v>
      </c>
      <c r="C772" s="3" t="s">
        <v>35</v>
      </c>
      <c r="D772" s="3">
        <v>45579</v>
      </c>
      <c r="E772" s="3">
        <v>15364</v>
      </c>
      <c r="F772" s="3">
        <v>39031</v>
      </c>
      <c r="G772" s="3">
        <v>12023.472</v>
      </c>
      <c r="H772" s="3">
        <v>5</v>
      </c>
      <c r="I772" s="3">
        <v>7215</v>
      </c>
      <c r="J772" s="18">
        <f t="shared" si="24"/>
        <v>3.2462337002157113</v>
      </c>
      <c r="K772" s="18">
        <f t="shared" si="25"/>
        <v>15.829658395313631</v>
      </c>
    </row>
    <row r="773" spans="1:11" x14ac:dyDescent="0.25">
      <c r="A773" s="8">
        <v>45345</v>
      </c>
      <c r="B773" s="3" t="s">
        <v>19</v>
      </c>
      <c r="C773" s="3" t="s">
        <v>35</v>
      </c>
      <c r="D773" s="3">
        <v>20906</v>
      </c>
      <c r="E773" s="3">
        <v>18749</v>
      </c>
      <c r="F773" s="3">
        <v>6050</v>
      </c>
      <c r="G773" s="3">
        <v>7420.1022999999996</v>
      </c>
      <c r="H773" s="3">
        <v>5</v>
      </c>
      <c r="I773" s="3">
        <v>749</v>
      </c>
      <c r="J773" s="18">
        <f t="shared" si="24"/>
        <v>0.81535264008422104</v>
      </c>
      <c r="K773" s="18">
        <f t="shared" si="25"/>
        <v>3.5827035300870564</v>
      </c>
    </row>
    <row r="774" spans="1:11" x14ac:dyDescent="0.25">
      <c r="A774" s="8">
        <v>45345</v>
      </c>
      <c r="B774" s="3" t="s">
        <v>21</v>
      </c>
      <c r="C774" s="3" t="s">
        <v>35</v>
      </c>
      <c r="D774" s="3">
        <v>43489</v>
      </c>
      <c r="E774" s="3">
        <v>17580</v>
      </c>
      <c r="F774" s="3">
        <v>8952</v>
      </c>
      <c r="G774" s="3">
        <v>5438.0316900000007</v>
      </c>
      <c r="H774" s="3">
        <v>7</v>
      </c>
      <c r="I774" s="3">
        <v>6395</v>
      </c>
      <c r="J774" s="18">
        <f t="shared" si="24"/>
        <v>1.6461838603224468</v>
      </c>
      <c r="K774" s="18">
        <f t="shared" si="25"/>
        <v>14.704867897629287</v>
      </c>
    </row>
    <row r="775" spans="1:11" x14ac:dyDescent="0.25">
      <c r="A775" s="8">
        <v>45345</v>
      </c>
      <c r="B775" s="3" t="s">
        <v>22</v>
      </c>
      <c r="C775" s="3" t="s">
        <v>35</v>
      </c>
      <c r="D775" s="3">
        <v>22294</v>
      </c>
      <c r="E775" s="3">
        <v>10333</v>
      </c>
      <c r="F775" s="3">
        <v>21202</v>
      </c>
      <c r="G775" s="3">
        <v>21064.78</v>
      </c>
      <c r="H775" s="3">
        <v>7</v>
      </c>
      <c r="I775" s="3">
        <v>5829</v>
      </c>
      <c r="J775" s="18">
        <f t="shared" si="24"/>
        <v>1.0065141909860915</v>
      </c>
      <c r="K775" s="18">
        <f t="shared" si="25"/>
        <v>26.146048264106938</v>
      </c>
    </row>
    <row r="776" spans="1:11" x14ac:dyDescent="0.25">
      <c r="A776" s="8">
        <v>45345</v>
      </c>
      <c r="B776" s="3" t="s">
        <v>19</v>
      </c>
      <c r="C776" s="3" t="s">
        <v>36</v>
      </c>
      <c r="D776" s="3">
        <v>31692</v>
      </c>
      <c r="E776" s="3">
        <v>24849</v>
      </c>
      <c r="F776" s="3">
        <v>37290</v>
      </c>
      <c r="G776" s="3">
        <v>7357.4573</v>
      </c>
      <c r="H776" s="3">
        <v>8</v>
      </c>
      <c r="I776" s="3">
        <v>13996</v>
      </c>
      <c r="J776" s="18">
        <f t="shared" si="24"/>
        <v>5.0683270700055578</v>
      </c>
      <c r="K776" s="18">
        <f t="shared" si="25"/>
        <v>44.162564685094033</v>
      </c>
    </row>
    <row r="777" spans="1:11" x14ac:dyDescent="0.25">
      <c r="A777" s="8">
        <v>45346</v>
      </c>
      <c r="B777" s="3" t="s">
        <v>21</v>
      </c>
      <c r="C777" s="3" t="s">
        <v>36</v>
      </c>
      <c r="D777" s="3">
        <v>32083</v>
      </c>
      <c r="E777" s="3">
        <v>21068</v>
      </c>
      <c r="F777" s="3">
        <v>7156</v>
      </c>
      <c r="G777" s="3">
        <v>7011.5560999999998</v>
      </c>
      <c r="H777" s="3">
        <v>9</v>
      </c>
      <c r="I777" s="3">
        <v>12919</v>
      </c>
      <c r="J777" s="18">
        <f t="shared" si="24"/>
        <v>1.0206008335296639</v>
      </c>
      <c r="K777" s="18">
        <f t="shared" si="25"/>
        <v>40.267431349936103</v>
      </c>
    </row>
    <row r="778" spans="1:11" x14ac:dyDescent="0.25">
      <c r="A778" s="8">
        <v>45346</v>
      </c>
      <c r="B778" s="3" t="s">
        <v>19</v>
      </c>
      <c r="C778" s="3" t="s">
        <v>36</v>
      </c>
      <c r="D778" s="3">
        <v>33364</v>
      </c>
      <c r="E778" s="3">
        <v>14081</v>
      </c>
      <c r="F778" s="3">
        <v>39096</v>
      </c>
      <c r="G778" s="3">
        <v>6745.6239999999998</v>
      </c>
      <c r="H778" s="3">
        <v>1</v>
      </c>
      <c r="I778" s="3">
        <v>18170</v>
      </c>
      <c r="J778" s="18">
        <f t="shared" si="24"/>
        <v>5.7957573680359298</v>
      </c>
      <c r="K778" s="18">
        <f t="shared" si="25"/>
        <v>54.459896894856726</v>
      </c>
    </row>
    <row r="779" spans="1:11" x14ac:dyDescent="0.25">
      <c r="A779" s="8">
        <v>45346</v>
      </c>
      <c r="B779" s="3" t="s">
        <v>30</v>
      </c>
      <c r="C779" s="3" t="s">
        <v>36</v>
      </c>
      <c r="D779" s="3">
        <v>7258</v>
      </c>
      <c r="E779" s="3">
        <v>21352</v>
      </c>
      <c r="F779" s="3">
        <v>32046</v>
      </c>
      <c r="G779" s="3">
        <v>4253.4567999999999</v>
      </c>
      <c r="H779" s="3">
        <v>5</v>
      </c>
      <c r="I779" s="3">
        <v>13661</v>
      </c>
      <c r="J779" s="18">
        <f t="shared" si="24"/>
        <v>7.5341073171355593</v>
      </c>
      <c r="K779" s="18">
        <f t="shared" si="25"/>
        <v>188.21989528795811</v>
      </c>
    </row>
    <row r="780" spans="1:11" x14ac:dyDescent="0.25">
      <c r="A780" s="8">
        <v>45346</v>
      </c>
      <c r="B780" s="3" t="s">
        <v>30</v>
      </c>
      <c r="C780" s="3" t="s">
        <v>36</v>
      </c>
      <c r="D780" s="3">
        <v>39736</v>
      </c>
      <c r="E780" s="3">
        <v>22101</v>
      </c>
      <c r="F780" s="3">
        <v>19519</v>
      </c>
      <c r="G780" s="3">
        <v>6701.04</v>
      </c>
      <c r="H780" s="3">
        <v>10</v>
      </c>
      <c r="I780" s="3">
        <v>13694</v>
      </c>
      <c r="J780" s="18">
        <f t="shared" si="24"/>
        <v>2.9128314410897413</v>
      </c>
      <c r="K780" s="18">
        <f t="shared" si="25"/>
        <v>34.462452184417153</v>
      </c>
    </row>
    <row r="781" spans="1:11" x14ac:dyDescent="0.25">
      <c r="A781" s="8">
        <v>45346</v>
      </c>
      <c r="B781" s="3" t="s">
        <v>22</v>
      </c>
      <c r="C781" s="3" t="s">
        <v>36</v>
      </c>
      <c r="D781" s="3">
        <v>18954</v>
      </c>
      <c r="E781" s="3">
        <v>12616</v>
      </c>
      <c r="F781" s="3">
        <v>30141</v>
      </c>
      <c r="G781" s="3">
        <v>3870.5600999999997</v>
      </c>
      <c r="H781" s="3">
        <v>6</v>
      </c>
      <c r="I781" s="3">
        <v>18065</v>
      </c>
      <c r="J781" s="18">
        <f t="shared" si="24"/>
        <v>7.787245055308663</v>
      </c>
      <c r="K781" s="18">
        <f t="shared" si="25"/>
        <v>95.309697161549011</v>
      </c>
    </row>
    <row r="782" spans="1:11" x14ac:dyDescent="0.25">
      <c r="A782" s="8">
        <v>45346</v>
      </c>
      <c r="B782" s="3" t="s">
        <v>19</v>
      </c>
      <c r="C782" s="3" t="s">
        <v>36</v>
      </c>
      <c r="D782" s="3">
        <v>20054</v>
      </c>
      <c r="E782" s="3">
        <v>23046</v>
      </c>
      <c r="F782" s="3">
        <v>14196</v>
      </c>
      <c r="G782" s="3">
        <v>5398.1557999999995</v>
      </c>
      <c r="H782" s="3">
        <v>3</v>
      </c>
      <c r="I782" s="3">
        <v>15847</v>
      </c>
      <c r="J782" s="18">
        <f t="shared" si="24"/>
        <v>2.6297870098525133</v>
      </c>
      <c r="K782" s="18">
        <f t="shared" si="25"/>
        <v>79.021641567767034</v>
      </c>
    </row>
    <row r="783" spans="1:11" x14ac:dyDescent="0.25">
      <c r="A783" s="8">
        <v>45346</v>
      </c>
      <c r="B783" s="3" t="s">
        <v>21</v>
      </c>
      <c r="C783" s="3" t="s">
        <v>36</v>
      </c>
      <c r="D783" s="3">
        <v>27091</v>
      </c>
      <c r="E783" s="3">
        <v>34563</v>
      </c>
      <c r="F783" s="3">
        <v>23431</v>
      </c>
      <c r="G783" s="3">
        <v>6689.7609599999996</v>
      </c>
      <c r="H783" s="3">
        <v>7</v>
      </c>
      <c r="I783" s="3">
        <v>14895</v>
      </c>
      <c r="J783" s="18">
        <f t="shared" si="24"/>
        <v>3.5025167775202539</v>
      </c>
      <c r="K783" s="18">
        <f t="shared" si="25"/>
        <v>54.981359122955965</v>
      </c>
    </row>
    <row r="784" spans="1:11" x14ac:dyDescent="0.25">
      <c r="A784" s="8">
        <v>45346</v>
      </c>
      <c r="B784" s="3" t="s">
        <v>19</v>
      </c>
      <c r="C784" s="3" t="s">
        <v>36</v>
      </c>
      <c r="D784" s="3">
        <v>22693</v>
      </c>
      <c r="E784" s="3">
        <v>29311</v>
      </c>
      <c r="F784" s="3">
        <v>17557</v>
      </c>
      <c r="G784" s="3">
        <v>1403.4888999999998</v>
      </c>
      <c r="H784" s="3">
        <v>9</v>
      </c>
      <c r="I784" s="3">
        <v>7845</v>
      </c>
      <c r="J784" s="18">
        <f t="shared" si="24"/>
        <v>12.509539619444089</v>
      </c>
      <c r="K784" s="18">
        <f t="shared" si="25"/>
        <v>34.570131758692106</v>
      </c>
    </row>
    <row r="785" spans="1:11" x14ac:dyDescent="0.25">
      <c r="A785" s="8">
        <v>45346</v>
      </c>
      <c r="B785" s="3" t="s">
        <v>21</v>
      </c>
      <c r="C785" s="3" t="s">
        <v>36</v>
      </c>
      <c r="D785" s="3">
        <v>39211</v>
      </c>
      <c r="E785" s="3">
        <v>29144</v>
      </c>
      <c r="F785" s="3">
        <v>31071</v>
      </c>
      <c r="G785" s="3">
        <v>6141.09</v>
      </c>
      <c r="H785" s="3">
        <v>6</v>
      </c>
      <c r="I785" s="3">
        <v>16851</v>
      </c>
      <c r="J785" s="18">
        <f t="shared" si="24"/>
        <v>5.0595252634304329</v>
      </c>
      <c r="K785" s="18">
        <f t="shared" si="25"/>
        <v>42.975185534671397</v>
      </c>
    </row>
    <row r="786" spans="1:11" x14ac:dyDescent="0.25">
      <c r="A786" s="8">
        <v>45347</v>
      </c>
      <c r="B786" s="3" t="s">
        <v>21</v>
      </c>
      <c r="C786" s="3" t="s">
        <v>36</v>
      </c>
      <c r="D786" s="3">
        <v>49305</v>
      </c>
      <c r="E786" s="3">
        <v>13707</v>
      </c>
      <c r="F786" s="3">
        <v>17770</v>
      </c>
      <c r="G786" s="3">
        <v>5945.6700799999999</v>
      </c>
      <c r="H786" s="3">
        <v>9</v>
      </c>
      <c r="I786" s="3">
        <v>19136</v>
      </c>
      <c r="J786" s="18">
        <f t="shared" si="24"/>
        <v>2.9887295731013719</v>
      </c>
      <c r="K786" s="18">
        <f t="shared" si="25"/>
        <v>38.811479565966941</v>
      </c>
    </row>
    <row r="787" spans="1:11" x14ac:dyDescent="0.25">
      <c r="A787" s="8">
        <v>45347</v>
      </c>
      <c r="B787" s="3" t="s">
        <v>19</v>
      </c>
      <c r="C787" s="3" t="s">
        <v>36</v>
      </c>
      <c r="D787" s="3">
        <v>46926</v>
      </c>
      <c r="E787" s="3">
        <v>30815</v>
      </c>
      <c r="F787" s="3">
        <v>11010</v>
      </c>
      <c r="G787" s="3">
        <v>6840.5905999999995</v>
      </c>
      <c r="H787" s="3">
        <v>5</v>
      </c>
      <c r="I787" s="3">
        <v>9054</v>
      </c>
      <c r="J787" s="18">
        <f t="shared" si="24"/>
        <v>1.6095101496060882</v>
      </c>
      <c r="K787" s="18">
        <f t="shared" si="25"/>
        <v>19.294207901802839</v>
      </c>
    </row>
    <row r="788" spans="1:11" x14ac:dyDescent="0.25">
      <c r="A788" s="8">
        <v>45347</v>
      </c>
      <c r="B788" s="3" t="s">
        <v>22</v>
      </c>
      <c r="C788" s="3" t="s">
        <v>36</v>
      </c>
      <c r="D788" s="3">
        <v>30913</v>
      </c>
      <c r="E788" s="3">
        <v>9611</v>
      </c>
      <c r="F788" s="3">
        <v>26006</v>
      </c>
      <c r="G788" s="3">
        <v>7903.06</v>
      </c>
      <c r="H788" s="3">
        <v>5</v>
      </c>
      <c r="I788" s="3">
        <v>10068</v>
      </c>
      <c r="J788" s="18">
        <f t="shared" si="24"/>
        <v>3.2906241379921193</v>
      </c>
      <c r="K788" s="18">
        <f t="shared" si="25"/>
        <v>32.568822178371562</v>
      </c>
    </row>
    <row r="789" spans="1:11" x14ac:dyDescent="0.25">
      <c r="A789" s="8">
        <v>45347</v>
      </c>
      <c r="B789" s="3" t="s">
        <v>21</v>
      </c>
      <c r="C789" s="3" t="s">
        <v>36</v>
      </c>
      <c r="D789" s="3">
        <v>45104</v>
      </c>
      <c r="E789" s="3">
        <v>17041</v>
      </c>
      <c r="F789" s="3">
        <v>22137</v>
      </c>
      <c r="G789" s="3">
        <v>6230.8624599999994</v>
      </c>
      <c r="H789" s="3">
        <v>5</v>
      </c>
      <c r="I789" s="3">
        <v>7013</v>
      </c>
      <c r="J789" s="18">
        <f t="shared" si="24"/>
        <v>3.5527986923338384</v>
      </c>
      <c r="K789" s="18">
        <f t="shared" si="25"/>
        <v>15.548510109968076</v>
      </c>
    </row>
    <row r="790" spans="1:11" x14ac:dyDescent="0.25">
      <c r="A790" s="8">
        <v>45347</v>
      </c>
      <c r="B790" s="3" t="s">
        <v>32</v>
      </c>
      <c r="C790" s="3" t="s">
        <v>36</v>
      </c>
      <c r="D790" s="3">
        <v>5550</v>
      </c>
      <c r="E790" s="3">
        <v>22027</v>
      </c>
      <c r="F790" s="3">
        <v>22048</v>
      </c>
      <c r="G790" s="3">
        <v>0.24</v>
      </c>
      <c r="H790" s="3">
        <v>8</v>
      </c>
      <c r="I790" s="3">
        <v>2258</v>
      </c>
      <c r="J790" s="18">
        <f t="shared" si="24"/>
        <v>91866.666666666672</v>
      </c>
      <c r="K790" s="18">
        <f t="shared" si="25"/>
        <v>40.684684684684683</v>
      </c>
    </row>
    <row r="791" spans="1:11" x14ac:dyDescent="0.25">
      <c r="A791" s="8">
        <v>45347</v>
      </c>
      <c r="B791" s="3" t="s">
        <v>19</v>
      </c>
      <c r="C791" s="3" t="s">
        <v>36</v>
      </c>
      <c r="D791" s="3">
        <v>6098</v>
      </c>
      <c r="E791" s="3">
        <v>36077</v>
      </c>
      <c r="F791" s="3">
        <v>12320</v>
      </c>
      <c r="G791" s="3">
        <v>6557.6287000000002</v>
      </c>
      <c r="H791" s="3">
        <v>5</v>
      </c>
      <c r="I791" s="3">
        <v>16562</v>
      </c>
      <c r="J791" s="18">
        <f t="shared" si="24"/>
        <v>1.8787279005290434</v>
      </c>
      <c r="K791" s="18">
        <f t="shared" si="25"/>
        <v>271.59724499836011</v>
      </c>
    </row>
    <row r="792" spans="1:11" x14ac:dyDescent="0.25">
      <c r="A792" s="8">
        <v>45347</v>
      </c>
      <c r="B792" s="3" t="s">
        <v>21</v>
      </c>
      <c r="C792" s="3" t="s">
        <v>36</v>
      </c>
      <c r="D792" s="3">
        <v>24885</v>
      </c>
      <c r="E792" s="3">
        <v>17584</v>
      </c>
      <c r="F792" s="3">
        <v>6535</v>
      </c>
      <c r="G792" s="3">
        <v>5621.15</v>
      </c>
      <c r="H792" s="3">
        <v>8</v>
      </c>
      <c r="I792" s="3">
        <v>551</v>
      </c>
      <c r="J792" s="18">
        <f t="shared" si="24"/>
        <v>1.1625734947475161</v>
      </c>
      <c r="K792" s="18">
        <f t="shared" si="25"/>
        <v>2.2141852521599357</v>
      </c>
    </row>
    <row r="793" spans="1:11" x14ac:dyDescent="0.25">
      <c r="A793" s="8">
        <v>45347</v>
      </c>
      <c r="B793" s="3" t="s">
        <v>32</v>
      </c>
      <c r="C793" s="3" t="s">
        <v>36</v>
      </c>
      <c r="D793" s="3">
        <v>11814</v>
      </c>
      <c r="E793" s="3">
        <v>34469</v>
      </c>
      <c r="F793" s="3">
        <v>8215</v>
      </c>
      <c r="G793" s="3">
        <v>4349.9800000000005</v>
      </c>
      <c r="H793" s="3">
        <v>2</v>
      </c>
      <c r="I793" s="3">
        <v>18247</v>
      </c>
      <c r="J793" s="18">
        <f t="shared" si="24"/>
        <v>1.8885144299514018</v>
      </c>
      <c r="K793" s="18">
        <f t="shared" si="25"/>
        <v>154.45234467580838</v>
      </c>
    </row>
    <row r="794" spans="1:11" x14ac:dyDescent="0.25">
      <c r="A794" s="8">
        <v>45347</v>
      </c>
      <c r="B794" s="3" t="s">
        <v>19</v>
      </c>
      <c r="C794" s="3" t="s">
        <v>36</v>
      </c>
      <c r="D794" s="3">
        <v>39430</v>
      </c>
      <c r="E794" s="3">
        <v>18576</v>
      </c>
      <c r="F794" s="3">
        <v>24674</v>
      </c>
      <c r="G794" s="3">
        <v>6162.8017999999993</v>
      </c>
      <c r="H794" s="3">
        <v>10</v>
      </c>
      <c r="I794" s="3">
        <v>10808</v>
      </c>
      <c r="J794" s="18">
        <f t="shared" si="24"/>
        <v>4.0036984476768351</v>
      </c>
      <c r="K794" s="18">
        <f t="shared" si="25"/>
        <v>27.410601065178795</v>
      </c>
    </row>
    <row r="795" spans="1:11" x14ac:dyDescent="0.25">
      <c r="A795" s="8">
        <v>45347</v>
      </c>
      <c r="B795" s="3" t="s">
        <v>30</v>
      </c>
      <c r="C795" s="3" t="s">
        <v>36</v>
      </c>
      <c r="D795" s="3">
        <v>39046</v>
      </c>
      <c r="E795" s="3">
        <v>21520</v>
      </c>
      <c r="F795" s="3">
        <v>13621</v>
      </c>
      <c r="G795" s="3">
        <v>7400.5392000000002</v>
      </c>
      <c r="H795" s="3">
        <v>8</v>
      </c>
      <c r="I795" s="3">
        <v>11219</v>
      </c>
      <c r="J795" s="18">
        <f t="shared" si="24"/>
        <v>1.8405415648632737</v>
      </c>
      <c r="K795" s="18">
        <f t="shared" si="25"/>
        <v>28.732776724888591</v>
      </c>
    </row>
    <row r="796" spans="1:11" x14ac:dyDescent="0.25">
      <c r="A796" s="8">
        <v>45348</v>
      </c>
      <c r="B796" s="3" t="s">
        <v>30</v>
      </c>
      <c r="C796" s="3" t="s">
        <v>36</v>
      </c>
      <c r="D796" s="3">
        <v>9560</v>
      </c>
      <c r="E796" s="3">
        <v>18126</v>
      </c>
      <c r="F796" s="3">
        <v>12947</v>
      </c>
      <c r="G796" s="3">
        <v>6556.7199999999993</v>
      </c>
      <c r="H796" s="3">
        <v>4</v>
      </c>
      <c r="I796" s="3">
        <v>13138</v>
      </c>
      <c r="J796" s="18">
        <f t="shared" si="24"/>
        <v>1.9746153564587174</v>
      </c>
      <c r="K796" s="18">
        <f t="shared" si="25"/>
        <v>137.42677824267781</v>
      </c>
    </row>
    <row r="797" spans="1:11" x14ac:dyDescent="0.25">
      <c r="A797" s="8">
        <v>45348</v>
      </c>
      <c r="B797" s="3" t="s">
        <v>19</v>
      </c>
      <c r="C797" s="3" t="s">
        <v>36</v>
      </c>
      <c r="D797" s="3">
        <v>44980</v>
      </c>
      <c r="E797" s="3">
        <v>15742</v>
      </c>
      <c r="F797" s="3">
        <v>21068</v>
      </c>
      <c r="G797" s="3">
        <v>6092.1785</v>
      </c>
      <c r="H797" s="3">
        <v>9</v>
      </c>
      <c r="I797" s="3">
        <v>4997</v>
      </c>
      <c r="J797" s="18">
        <f t="shared" si="24"/>
        <v>3.4582046471553647</v>
      </c>
      <c r="K797" s="18">
        <f t="shared" si="25"/>
        <v>11.109381947532237</v>
      </c>
    </row>
    <row r="798" spans="1:11" x14ac:dyDescent="0.25">
      <c r="A798" s="8">
        <v>45348</v>
      </c>
      <c r="B798" s="3" t="s">
        <v>21</v>
      </c>
      <c r="C798" s="3" t="s">
        <v>36</v>
      </c>
      <c r="D798" s="3">
        <v>39886</v>
      </c>
      <c r="E798" s="3">
        <v>27192</v>
      </c>
      <c r="F798" s="3">
        <v>26510</v>
      </c>
      <c r="G798" s="3">
        <v>5323.91</v>
      </c>
      <c r="H798" s="3">
        <v>6</v>
      </c>
      <c r="I798" s="3">
        <v>9646</v>
      </c>
      <c r="J798" s="18">
        <f t="shared" si="24"/>
        <v>4.9794230180450088</v>
      </c>
      <c r="K798" s="18">
        <f t="shared" si="25"/>
        <v>24.183924183924184</v>
      </c>
    </row>
    <row r="799" spans="1:11" x14ac:dyDescent="0.25">
      <c r="A799" s="8">
        <v>45348</v>
      </c>
      <c r="B799" s="3" t="s">
        <v>30</v>
      </c>
      <c r="C799" s="3" t="s">
        <v>36</v>
      </c>
      <c r="D799" s="3">
        <v>5357</v>
      </c>
      <c r="E799" s="3">
        <v>8425</v>
      </c>
      <c r="F799" s="3">
        <v>36693</v>
      </c>
      <c r="G799" s="3">
        <v>8217.226999999999</v>
      </c>
      <c r="H799" s="3">
        <v>3</v>
      </c>
      <c r="I799" s="3">
        <v>3597</v>
      </c>
      <c r="J799" s="18">
        <f t="shared" si="24"/>
        <v>4.4653749981593549</v>
      </c>
      <c r="K799" s="18">
        <f t="shared" si="25"/>
        <v>67.145790554414788</v>
      </c>
    </row>
    <row r="800" spans="1:11" x14ac:dyDescent="0.25">
      <c r="A800" s="8">
        <v>45348</v>
      </c>
      <c r="B800" s="3" t="s">
        <v>30</v>
      </c>
      <c r="C800" s="3" t="s">
        <v>36</v>
      </c>
      <c r="D800" s="3">
        <v>41477</v>
      </c>
      <c r="E800" s="3">
        <v>38323</v>
      </c>
      <c r="F800" s="3">
        <v>18674</v>
      </c>
      <c r="G800" s="3">
        <v>8378.9357</v>
      </c>
      <c r="H800" s="3">
        <v>8</v>
      </c>
      <c r="I800" s="3">
        <v>2862</v>
      </c>
      <c r="J800" s="18">
        <f t="shared" si="24"/>
        <v>2.2286840081610841</v>
      </c>
      <c r="K800" s="18">
        <f t="shared" si="25"/>
        <v>6.9002097548038668</v>
      </c>
    </row>
    <row r="801" spans="1:11" x14ac:dyDescent="0.25">
      <c r="A801" s="8">
        <v>45348</v>
      </c>
      <c r="B801" s="3" t="s">
        <v>32</v>
      </c>
      <c r="C801" s="3" t="s">
        <v>36</v>
      </c>
      <c r="D801" s="3">
        <v>13076</v>
      </c>
      <c r="E801" s="3">
        <v>35391</v>
      </c>
      <c r="F801" s="3">
        <v>29068</v>
      </c>
      <c r="G801" s="3">
        <v>6180.63</v>
      </c>
      <c r="H801" s="3">
        <v>4</v>
      </c>
      <c r="I801" s="3">
        <v>16660</v>
      </c>
      <c r="J801" s="18">
        <f t="shared" si="24"/>
        <v>4.7030804303121201</v>
      </c>
      <c r="K801" s="18">
        <f t="shared" si="25"/>
        <v>127.40899357601714</v>
      </c>
    </row>
    <row r="802" spans="1:11" x14ac:dyDescent="0.25">
      <c r="A802" s="8">
        <v>45348</v>
      </c>
      <c r="B802" s="3" t="s">
        <v>19</v>
      </c>
      <c r="C802" s="3" t="s">
        <v>36</v>
      </c>
      <c r="D802" s="3">
        <v>42329</v>
      </c>
      <c r="E802" s="3">
        <v>11174</v>
      </c>
      <c r="F802" s="3">
        <v>7402</v>
      </c>
      <c r="G802" s="3">
        <v>6976.2046</v>
      </c>
      <c r="H802" s="3">
        <v>10</v>
      </c>
      <c r="I802" s="3">
        <v>763</v>
      </c>
      <c r="J802" s="18">
        <f t="shared" si="24"/>
        <v>1.0610353945181024</v>
      </c>
      <c r="K802" s="18">
        <f t="shared" si="25"/>
        <v>1.8025467173805192</v>
      </c>
    </row>
    <row r="803" spans="1:11" x14ac:dyDescent="0.25">
      <c r="A803" s="8">
        <v>45348</v>
      </c>
      <c r="B803" s="3" t="s">
        <v>30</v>
      </c>
      <c r="C803" s="3" t="s">
        <v>36</v>
      </c>
      <c r="D803" s="3">
        <v>21709</v>
      </c>
      <c r="E803" s="3">
        <v>6343</v>
      </c>
      <c r="F803" s="3">
        <v>7461</v>
      </c>
      <c r="G803" s="3">
        <v>5721.41</v>
      </c>
      <c r="H803" s="3">
        <v>3</v>
      </c>
      <c r="I803" s="3">
        <v>1630</v>
      </c>
      <c r="J803" s="18">
        <f t="shared" si="24"/>
        <v>1.304049176688963</v>
      </c>
      <c r="K803" s="18">
        <f t="shared" si="25"/>
        <v>7.5084066516191443</v>
      </c>
    </row>
    <row r="804" spans="1:11" x14ac:dyDescent="0.25">
      <c r="A804" s="8">
        <v>45348</v>
      </c>
      <c r="B804" s="3" t="s">
        <v>30</v>
      </c>
      <c r="C804" s="3" t="s">
        <v>36</v>
      </c>
      <c r="D804" s="3">
        <v>17898</v>
      </c>
      <c r="E804" s="3">
        <v>5885</v>
      </c>
      <c r="F804" s="3">
        <v>32434</v>
      </c>
      <c r="G804" s="3">
        <v>5518.5999999999995</v>
      </c>
      <c r="H804" s="3">
        <v>10</v>
      </c>
      <c r="I804" s="3">
        <v>8446</v>
      </c>
      <c r="J804" s="18">
        <f t="shared" si="24"/>
        <v>5.8772152357481975</v>
      </c>
      <c r="K804" s="18">
        <f t="shared" si="25"/>
        <v>47.189630126271091</v>
      </c>
    </row>
    <row r="805" spans="1:11" x14ac:dyDescent="0.25">
      <c r="A805" s="8">
        <v>45348</v>
      </c>
      <c r="B805" s="3" t="s">
        <v>30</v>
      </c>
      <c r="C805" s="3" t="s">
        <v>36</v>
      </c>
      <c r="D805" s="3">
        <v>35983</v>
      </c>
      <c r="E805" s="3">
        <v>20442</v>
      </c>
      <c r="F805" s="3">
        <v>17981</v>
      </c>
      <c r="G805" s="3">
        <v>5329.882286</v>
      </c>
      <c r="H805" s="3">
        <v>8</v>
      </c>
      <c r="I805" s="3">
        <v>14064</v>
      </c>
      <c r="J805" s="18">
        <f t="shared" si="24"/>
        <v>3.3736204732383466</v>
      </c>
      <c r="K805" s="18">
        <f t="shared" si="25"/>
        <v>39.085123530556096</v>
      </c>
    </row>
    <row r="806" spans="1:11" x14ac:dyDescent="0.25">
      <c r="A806" s="8">
        <v>45349</v>
      </c>
      <c r="B806" s="3" t="s">
        <v>30</v>
      </c>
      <c r="C806" s="3" t="s">
        <v>36</v>
      </c>
      <c r="D806" s="3">
        <v>42953</v>
      </c>
      <c r="E806" s="3">
        <v>21381</v>
      </c>
      <c r="F806" s="3">
        <v>37639</v>
      </c>
      <c r="G806" s="3">
        <v>6562.46</v>
      </c>
      <c r="H806" s="3">
        <v>5</v>
      </c>
      <c r="I806" s="3">
        <v>18232</v>
      </c>
      <c r="J806" s="18">
        <f t="shared" si="24"/>
        <v>5.7355016259146723</v>
      </c>
      <c r="K806" s="18">
        <f t="shared" si="25"/>
        <v>42.446394896747606</v>
      </c>
    </row>
    <row r="807" spans="1:11" x14ac:dyDescent="0.25">
      <c r="A807" s="8">
        <v>45349</v>
      </c>
      <c r="B807" s="3" t="s">
        <v>30</v>
      </c>
      <c r="C807" s="3" t="s">
        <v>36</v>
      </c>
      <c r="D807" s="3">
        <v>12835</v>
      </c>
      <c r="E807" s="3">
        <v>15659</v>
      </c>
      <c r="F807" s="3">
        <v>9680</v>
      </c>
      <c r="G807" s="3">
        <v>4773.22</v>
      </c>
      <c r="H807" s="3">
        <v>1</v>
      </c>
      <c r="I807" s="3">
        <v>8096</v>
      </c>
      <c r="J807" s="18">
        <f t="shared" si="24"/>
        <v>2.0279811112833683</v>
      </c>
      <c r="K807" s="18">
        <f t="shared" si="25"/>
        <v>63.077522399688355</v>
      </c>
    </row>
    <row r="808" spans="1:11" x14ac:dyDescent="0.25">
      <c r="A808" s="8">
        <v>45349</v>
      </c>
      <c r="B808" s="3" t="s">
        <v>21</v>
      </c>
      <c r="C808" s="3" t="s">
        <v>36</v>
      </c>
      <c r="D808" s="3">
        <v>22747</v>
      </c>
      <c r="E808" s="3">
        <v>12664</v>
      </c>
      <c r="F808" s="3">
        <v>19248</v>
      </c>
      <c r="G808" s="3">
        <v>4061.91</v>
      </c>
      <c r="H808" s="3">
        <v>7</v>
      </c>
      <c r="I808" s="3">
        <v>19043</v>
      </c>
      <c r="J808" s="18">
        <f t="shared" si="24"/>
        <v>4.7386574296328572</v>
      </c>
      <c r="K808" s="18">
        <f t="shared" si="25"/>
        <v>83.716534048445951</v>
      </c>
    </row>
    <row r="809" spans="1:11" x14ac:dyDescent="0.25">
      <c r="A809" s="8">
        <v>45349</v>
      </c>
      <c r="B809" s="3" t="s">
        <v>30</v>
      </c>
      <c r="C809" s="3" t="s">
        <v>36</v>
      </c>
      <c r="D809" s="3">
        <v>20581</v>
      </c>
      <c r="E809" s="3">
        <v>11477</v>
      </c>
      <c r="F809" s="3">
        <v>7087</v>
      </c>
      <c r="G809" s="3">
        <v>6769.47</v>
      </c>
      <c r="H809" s="3">
        <v>6</v>
      </c>
      <c r="I809" s="3">
        <v>3514</v>
      </c>
      <c r="J809" s="18">
        <f t="shared" si="24"/>
        <v>1.0469061832019346</v>
      </c>
      <c r="K809" s="18">
        <f t="shared" si="25"/>
        <v>17.074000291531025</v>
      </c>
    </row>
    <row r="810" spans="1:11" x14ac:dyDescent="0.25">
      <c r="A810" s="8">
        <v>45349</v>
      </c>
      <c r="B810" s="3" t="s">
        <v>30</v>
      </c>
      <c r="C810" s="3" t="s">
        <v>36</v>
      </c>
      <c r="D810" s="3">
        <v>18095</v>
      </c>
      <c r="E810" s="3">
        <v>31707</v>
      </c>
      <c r="F810" s="3">
        <v>23563</v>
      </c>
      <c r="G810" s="3">
        <v>5370.12</v>
      </c>
      <c r="H810" s="3">
        <v>8</v>
      </c>
      <c r="I810" s="3">
        <v>13734</v>
      </c>
      <c r="J810" s="18">
        <f t="shared" si="24"/>
        <v>4.3877976656015134</v>
      </c>
      <c r="K810" s="18">
        <f t="shared" si="25"/>
        <v>75.899419729206969</v>
      </c>
    </row>
    <row r="811" spans="1:11" x14ac:dyDescent="0.25">
      <c r="A811" s="8">
        <v>45349</v>
      </c>
      <c r="B811" s="3" t="s">
        <v>30</v>
      </c>
      <c r="C811" s="3" t="s">
        <v>36</v>
      </c>
      <c r="D811" s="3">
        <v>49570</v>
      </c>
      <c r="E811" s="3">
        <v>10706</v>
      </c>
      <c r="F811" s="3">
        <v>26771</v>
      </c>
      <c r="G811" s="3">
        <v>4727.0265849999996</v>
      </c>
      <c r="H811" s="3">
        <v>2</v>
      </c>
      <c r="I811" s="3">
        <v>11171</v>
      </c>
      <c r="J811" s="18">
        <f t="shared" si="24"/>
        <v>5.6633910384491735</v>
      </c>
      <c r="K811" s="18">
        <f t="shared" si="25"/>
        <v>22.53580794835586</v>
      </c>
    </row>
    <row r="812" spans="1:11" x14ac:dyDescent="0.25">
      <c r="A812" s="8">
        <v>45349</v>
      </c>
      <c r="B812" s="3" t="s">
        <v>21</v>
      </c>
      <c r="C812" s="3" t="s">
        <v>36</v>
      </c>
      <c r="D812" s="3">
        <v>47375</v>
      </c>
      <c r="E812" s="3">
        <v>12896</v>
      </c>
      <c r="F812" s="3">
        <v>27777</v>
      </c>
      <c r="G812" s="3">
        <v>4163.3091770000001</v>
      </c>
      <c r="H812" s="3">
        <v>6</v>
      </c>
      <c r="I812" s="3">
        <v>17449</v>
      </c>
      <c r="J812" s="18">
        <f t="shared" si="24"/>
        <v>6.6718561651516755</v>
      </c>
      <c r="K812" s="18">
        <f t="shared" si="25"/>
        <v>36.831662269129289</v>
      </c>
    </row>
    <row r="813" spans="1:11" x14ac:dyDescent="0.25">
      <c r="A813" s="8">
        <v>45349</v>
      </c>
      <c r="B813" s="3" t="s">
        <v>30</v>
      </c>
      <c r="C813" s="3" t="s">
        <v>36</v>
      </c>
      <c r="D813" s="3">
        <v>22697</v>
      </c>
      <c r="E813" s="3">
        <v>34840</v>
      </c>
      <c r="F813" s="3">
        <v>39764</v>
      </c>
      <c r="G813" s="3">
        <v>6795.01</v>
      </c>
      <c r="H813" s="3">
        <v>8</v>
      </c>
      <c r="I813" s="3">
        <v>15259</v>
      </c>
      <c r="J813" s="18">
        <f t="shared" si="24"/>
        <v>5.8519413510796889</v>
      </c>
      <c r="K813" s="18">
        <f t="shared" si="25"/>
        <v>67.229149226770062</v>
      </c>
    </row>
    <row r="814" spans="1:11" x14ac:dyDescent="0.25">
      <c r="A814" s="8">
        <v>45349</v>
      </c>
      <c r="B814" s="3" t="s">
        <v>30</v>
      </c>
      <c r="C814" s="3" t="s">
        <v>36</v>
      </c>
      <c r="D814" s="3">
        <v>26502</v>
      </c>
      <c r="E814" s="3">
        <v>7236</v>
      </c>
      <c r="F814" s="3">
        <v>21427</v>
      </c>
      <c r="G814" s="3">
        <v>4733.04</v>
      </c>
      <c r="H814" s="3">
        <v>3</v>
      </c>
      <c r="I814" s="3">
        <v>10635</v>
      </c>
      <c r="J814" s="18">
        <f t="shared" si="24"/>
        <v>4.5271115393066612</v>
      </c>
      <c r="K814" s="18">
        <f t="shared" si="25"/>
        <v>40.12904686438759</v>
      </c>
    </row>
    <row r="815" spans="1:11" x14ac:dyDescent="0.25">
      <c r="A815" s="8">
        <v>45350</v>
      </c>
      <c r="B815" s="3" t="s">
        <v>21</v>
      </c>
      <c r="C815" s="3" t="s">
        <v>36</v>
      </c>
      <c r="D815" s="3">
        <v>19259</v>
      </c>
      <c r="E815" s="3">
        <v>21996</v>
      </c>
      <c r="F815" s="3">
        <v>33481</v>
      </c>
      <c r="G815" s="3">
        <v>3998.95</v>
      </c>
      <c r="H815" s="3">
        <v>8</v>
      </c>
      <c r="I815" s="3">
        <v>3866</v>
      </c>
      <c r="J815" s="18">
        <f t="shared" si="24"/>
        <v>8.3724477675389792</v>
      </c>
      <c r="K815" s="18">
        <f t="shared" si="25"/>
        <v>20.073731761773715</v>
      </c>
    </row>
    <row r="816" spans="1:11" x14ac:dyDescent="0.25">
      <c r="A816" s="8">
        <v>45350</v>
      </c>
      <c r="B816" s="3" t="s">
        <v>30</v>
      </c>
      <c r="C816" s="3" t="s">
        <v>36</v>
      </c>
      <c r="D816" s="3">
        <v>10106</v>
      </c>
      <c r="E816" s="3">
        <v>17968</v>
      </c>
      <c r="F816" s="3">
        <v>16088</v>
      </c>
      <c r="G816" s="3">
        <v>6129.5</v>
      </c>
      <c r="H816" s="3">
        <v>5</v>
      </c>
      <c r="I816" s="3">
        <v>3009</v>
      </c>
      <c r="J816" s="18">
        <f t="shared" si="24"/>
        <v>2.6246839057019331</v>
      </c>
      <c r="K816" s="18">
        <f t="shared" si="25"/>
        <v>29.774391450623394</v>
      </c>
    </row>
    <row r="817" spans="1:11" x14ac:dyDescent="0.25">
      <c r="A817" s="8">
        <v>45350</v>
      </c>
      <c r="B817" s="3" t="s">
        <v>30</v>
      </c>
      <c r="C817" s="3" t="s">
        <v>36</v>
      </c>
      <c r="D817" s="3">
        <v>32039</v>
      </c>
      <c r="E817" s="3">
        <v>15029</v>
      </c>
      <c r="F817" s="3">
        <v>8570</v>
      </c>
      <c r="G817" s="3">
        <v>5249.9500000000007</v>
      </c>
      <c r="H817" s="3">
        <v>8</v>
      </c>
      <c r="I817" s="3">
        <v>1928</v>
      </c>
      <c r="J817" s="18">
        <f t="shared" si="24"/>
        <v>1.6323964990142761</v>
      </c>
      <c r="K817" s="18">
        <f t="shared" si="25"/>
        <v>6.01766596959955</v>
      </c>
    </row>
    <row r="818" spans="1:11" x14ac:dyDescent="0.25">
      <c r="A818" s="8">
        <v>45350</v>
      </c>
      <c r="B818" s="3" t="s">
        <v>22</v>
      </c>
      <c r="C818" s="3" t="s">
        <v>36</v>
      </c>
      <c r="D818" s="3">
        <v>16426</v>
      </c>
      <c r="E818" s="3">
        <v>33686</v>
      </c>
      <c r="F818" s="3">
        <v>33932</v>
      </c>
      <c r="G818" s="3">
        <v>21718.17</v>
      </c>
      <c r="H818" s="3">
        <v>7</v>
      </c>
      <c r="I818" s="3">
        <v>7138</v>
      </c>
      <c r="J818" s="18">
        <f t="shared" si="24"/>
        <v>1.5623784140192292</v>
      </c>
      <c r="K818" s="18">
        <f t="shared" si="25"/>
        <v>43.455497382198956</v>
      </c>
    </row>
    <row r="819" spans="1:11" x14ac:dyDescent="0.25">
      <c r="A819" s="8">
        <v>45350</v>
      </c>
      <c r="B819" s="3" t="s">
        <v>30</v>
      </c>
      <c r="C819" s="3" t="s">
        <v>36</v>
      </c>
      <c r="D819" s="3">
        <v>27533</v>
      </c>
      <c r="E819" s="3">
        <v>35815</v>
      </c>
      <c r="F819" s="3">
        <v>31085</v>
      </c>
      <c r="G819" s="3">
        <v>5704.5599999999995</v>
      </c>
      <c r="H819" s="3">
        <v>2</v>
      </c>
      <c r="I819" s="3">
        <v>10923</v>
      </c>
      <c r="J819" s="18">
        <f t="shared" si="24"/>
        <v>5.4491494523679309</v>
      </c>
      <c r="K819" s="18">
        <f t="shared" si="25"/>
        <v>39.6723931282461</v>
      </c>
    </row>
    <row r="820" spans="1:11" x14ac:dyDescent="0.25">
      <c r="A820" s="8">
        <v>45350</v>
      </c>
      <c r="B820" s="3" t="s">
        <v>30</v>
      </c>
      <c r="C820" s="3" t="s">
        <v>36</v>
      </c>
      <c r="D820" s="3">
        <v>12063</v>
      </c>
      <c r="E820" s="3">
        <v>17808</v>
      </c>
      <c r="F820" s="3">
        <v>16422</v>
      </c>
      <c r="G820" s="3">
        <v>4337.84</v>
      </c>
      <c r="H820" s="3">
        <v>2</v>
      </c>
      <c r="I820" s="3">
        <v>16632</v>
      </c>
      <c r="J820" s="18">
        <f t="shared" si="24"/>
        <v>3.7857551223650479</v>
      </c>
      <c r="K820" s="18">
        <f t="shared" si="25"/>
        <v>137.87615021139018</v>
      </c>
    </row>
    <row r="821" spans="1:11" x14ac:dyDescent="0.25">
      <c r="A821" s="8">
        <v>45350</v>
      </c>
      <c r="B821" s="3" t="s">
        <v>30</v>
      </c>
      <c r="C821" s="3" t="s">
        <v>36</v>
      </c>
      <c r="D821" s="3">
        <v>18037</v>
      </c>
      <c r="E821" s="3">
        <v>27876</v>
      </c>
      <c r="F821" s="3">
        <v>11940</v>
      </c>
      <c r="G821" s="3">
        <v>5638.2614600000006</v>
      </c>
      <c r="H821" s="3">
        <v>4</v>
      </c>
      <c r="I821" s="3">
        <v>14319</v>
      </c>
      <c r="J821" s="18">
        <f t="shared" si="24"/>
        <v>2.1176740533774394</v>
      </c>
      <c r="K821" s="18">
        <f t="shared" si="25"/>
        <v>79.386815989355213</v>
      </c>
    </row>
    <row r="822" spans="1:11" x14ac:dyDescent="0.25">
      <c r="A822" s="8">
        <v>45350</v>
      </c>
      <c r="B822" s="3" t="s">
        <v>30</v>
      </c>
      <c r="C822" s="3" t="s">
        <v>36</v>
      </c>
      <c r="D822" s="3">
        <v>43793</v>
      </c>
      <c r="E822" s="3">
        <v>23700</v>
      </c>
      <c r="F822" s="3">
        <v>9218</v>
      </c>
      <c r="G822" s="3">
        <v>4262.8300000000008</v>
      </c>
      <c r="H822" s="3">
        <v>2</v>
      </c>
      <c r="I822" s="3">
        <v>9813</v>
      </c>
      <c r="J822" s="18">
        <f t="shared" si="24"/>
        <v>2.1624132325239334</v>
      </c>
      <c r="K822" s="18">
        <f t="shared" si="25"/>
        <v>22.407690726828488</v>
      </c>
    </row>
    <row r="823" spans="1:11" x14ac:dyDescent="0.25">
      <c r="A823" s="8">
        <v>45351</v>
      </c>
      <c r="B823" s="3" t="s">
        <v>30</v>
      </c>
      <c r="C823" s="3" t="s">
        <v>36</v>
      </c>
      <c r="D823" s="3">
        <v>25478</v>
      </c>
      <c r="E823" s="3">
        <v>36522</v>
      </c>
      <c r="F823" s="3">
        <v>15581</v>
      </c>
      <c r="G823" s="3">
        <v>4352.45</v>
      </c>
      <c r="H823" s="3">
        <v>6</v>
      </c>
      <c r="I823" s="3">
        <v>7600</v>
      </c>
      <c r="J823" s="18">
        <f t="shared" si="24"/>
        <v>3.5798228583901022</v>
      </c>
      <c r="K823" s="18">
        <f t="shared" si="25"/>
        <v>29.829656958944973</v>
      </c>
    </row>
    <row r="824" spans="1:11" x14ac:dyDescent="0.25">
      <c r="A824" s="8">
        <v>45351</v>
      </c>
      <c r="B824" s="3" t="s">
        <v>21</v>
      </c>
      <c r="C824" s="3" t="s">
        <v>36</v>
      </c>
      <c r="D824" s="3">
        <v>17975</v>
      </c>
      <c r="E824" s="3">
        <v>38338</v>
      </c>
      <c r="F824" s="3">
        <v>5330</v>
      </c>
      <c r="G824" s="3">
        <v>4273.8100009999998</v>
      </c>
      <c r="H824" s="3">
        <v>1</v>
      </c>
      <c r="I824" s="3">
        <v>17572</v>
      </c>
      <c r="J824" s="18">
        <f t="shared" si="24"/>
        <v>1.2471307799721723</v>
      </c>
      <c r="K824" s="18">
        <f t="shared" si="25"/>
        <v>97.757997218358824</v>
      </c>
    </row>
    <row r="825" spans="1:11" x14ac:dyDescent="0.25">
      <c r="A825" s="8">
        <v>45351</v>
      </c>
      <c r="B825" s="3" t="s">
        <v>30</v>
      </c>
      <c r="C825" s="3" t="s">
        <v>36</v>
      </c>
      <c r="D825" s="3">
        <v>9650</v>
      </c>
      <c r="E825" s="3">
        <v>26405</v>
      </c>
      <c r="F825" s="3">
        <v>12644</v>
      </c>
      <c r="G825" s="3">
        <v>6753.5199999999995</v>
      </c>
      <c r="H825" s="3">
        <v>10</v>
      </c>
      <c r="I825" s="3">
        <v>6817</v>
      </c>
      <c r="J825" s="18">
        <f t="shared" si="24"/>
        <v>1.8722088629336999</v>
      </c>
      <c r="K825" s="18">
        <f t="shared" si="25"/>
        <v>70.642487046632127</v>
      </c>
    </row>
    <row r="826" spans="1:11" x14ac:dyDescent="0.25">
      <c r="A826" s="8">
        <v>45351</v>
      </c>
      <c r="B826" s="3" t="s">
        <v>21</v>
      </c>
      <c r="C826" s="3" t="s">
        <v>36</v>
      </c>
      <c r="D826" s="3">
        <v>27047</v>
      </c>
      <c r="E826" s="3">
        <v>6138</v>
      </c>
      <c r="F826" s="3">
        <v>22178</v>
      </c>
      <c r="G826" s="3">
        <v>7431.65</v>
      </c>
      <c r="H826" s="3">
        <v>2</v>
      </c>
      <c r="I826" s="3">
        <v>17617</v>
      </c>
      <c r="J826" s="18">
        <f t="shared" si="24"/>
        <v>2.9842632524405754</v>
      </c>
      <c r="K826" s="18">
        <f t="shared" si="25"/>
        <v>65.134765408363222</v>
      </c>
    </row>
    <row r="827" spans="1:11" x14ac:dyDescent="0.25">
      <c r="A827" s="8">
        <v>45351</v>
      </c>
      <c r="B827" s="3" t="s">
        <v>21</v>
      </c>
      <c r="C827" s="3" t="s">
        <v>36</v>
      </c>
      <c r="D827" s="3">
        <v>12786</v>
      </c>
      <c r="E827" s="3">
        <v>31300</v>
      </c>
      <c r="F827" s="3">
        <v>37602</v>
      </c>
      <c r="G827" s="3">
        <v>8305.6299999999992</v>
      </c>
      <c r="H827" s="3">
        <v>3</v>
      </c>
      <c r="I827" s="3">
        <v>3815</v>
      </c>
      <c r="J827" s="18">
        <f t="shared" si="24"/>
        <v>4.5272905246200477</v>
      </c>
      <c r="K827" s="18">
        <f t="shared" si="25"/>
        <v>29.837322071015173</v>
      </c>
    </row>
    <row r="828" spans="1:11" x14ac:dyDescent="0.25">
      <c r="A828" s="8">
        <v>45351</v>
      </c>
      <c r="B828" s="3" t="s">
        <v>30</v>
      </c>
      <c r="C828" s="3" t="s">
        <v>36</v>
      </c>
      <c r="D828" s="3">
        <v>24577</v>
      </c>
      <c r="E828" s="3">
        <v>34926</v>
      </c>
      <c r="F828" s="3">
        <v>13759</v>
      </c>
      <c r="G828" s="3">
        <v>6077.6112049999992</v>
      </c>
      <c r="H828" s="3">
        <v>10</v>
      </c>
      <c r="I828" s="3">
        <v>17116</v>
      </c>
      <c r="J828" s="18">
        <f t="shared" si="24"/>
        <v>2.2638828868619609</v>
      </c>
      <c r="K828" s="18">
        <f t="shared" si="25"/>
        <v>69.642348537250271</v>
      </c>
    </row>
    <row r="829" spans="1:11" x14ac:dyDescent="0.25">
      <c r="A829" s="8">
        <v>45351</v>
      </c>
      <c r="B829" s="3" t="s">
        <v>30</v>
      </c>
      <c r="C829" s="3" t="s">
        <v>36</v>
      </c>
      <c r="D829" s="3">
        <v>21279</v>
      </c>
      <c r="E829" s="3">
        <v>22532</v>
      </c>
      <c r="F829" s="3">
        <v>17465</v>
      </c>
      <c r="G829" s="3">
        <v>5161.5099999999993</v>
      </c>
      <c r="H829" s="3">
        <v>9</v>
      </c>
      <c r="I829" s="3">
        <v>12853</v>
      </c>
      <c r="J829" s="18">
        <f t="shared" si="24"/>
        <v>3.383699731280188</v>
      </c>
      <c r="K829" s="18">
        <f t="shared" si="25"/>
        <v>60.402274542976642</v>
      </c>
    </row>
    <row r="830" spans="1:11" x14ac:dyDescent="0.25">
      <c r="A830" s="8">
        <v>45351</v>
      </c>
      <c r="B830" s="3" t="s">
        <v>30</v>
      </c>
      <c r="C830" s="3" t="s">
        <v>36</v>
      </c>
      <c r="D830" s="3">
        <v>38914</v>
      </c>
      <c r="E830" s="3">
        <v>13574</v>
      </c>
      <c r="F830" s="3">
        <v>27880</v>
      </c>
      <c r="G830" s="3">
        <v>10064.6</v>
      </c>
      <c r="H830" s="3">
        <v>3</v>
      </c>
      <c r="I830" s="3">
        <v>13504</v>
      </c>
      <c r="J830" s="18">
        <f t="shared" si="24"/>
        <v>2.7701051209188639</v>
      </c>
      <c r="K830" s="18">
        <f t="shared" si="25"/>
        <v>34.702163745695636</v>
      </c>
    </row>
    <row r="831" spans="1:11" x14ac:dyDescent="0.25">
      <c r="A831" s="8">
        <v>45351</v>
      </c>
      <c r="B831" s="3" t="s">
        <v>21</v>
      </c>
      <c r="C831" s="3" t="s">
        <v>36</v>
      </c>
      <c r="D831" s="3">
        <v>30302</v>
      </c>
      <c r="E831" s="3">
        <v>33840</v>
      </c>
      <c r="F831" s="3">
        <v>35662</v>
      </c>
      <c r="G831" s="3">
        <v>4302.91</v>
      </c>
      <c r="H831" s="3">
        <v>2</v>
      </c>
      <c r="I831" s="3">
        <v>19218</v>
      </c>
      <c r="J831" s="18">
        <f t="shared" si="24"/>
        <v>8.2878795977605861</v>
      </c>
      <c r="K831" s="18">
        <f t="shared" si="25"/>
        <v>63.421556332915316</v>
      </c>
    </row>
    <row r="832" spans="1:11" x14ac:dyDescent="0.25">
      <c r="A832" s="8">
        <v>45351</v>
      </c>
      <c r="B832" s="3" t="s">
        <v>30</v>
      </c>
      <c r="C832" s="3" t="s">
        <v>37</v>
      </c>
      <c r="D832" s="3">
        <v>20696</v>
      </c>
      <c r="E832" s="3">
        <v>13306</v>
      </c>
      <c r="F832" s="3">
        <v>37100</v>
      </c>
      <c r="G832" s="3">
        <v>6457.5</v>
      </c>
      <c r="H832" s="3">
        <v>1</v>
      </c>
      <c r="I832" s="3">
        <v>17770</v>
      </c>
      <c r="J832" s="18">
        <f t="shared" si="24"/>
        <v>5.7452574525745259</v>
      </c>
      <c r="K832" s="18">
        <f t="shared" si="25"/>
        <v>85.862002319288749</v>
      </c>
    </row>
    <row r="833" spans="1:11" x14ac:dyDescent="0.25">
      <c r="A833" s="8">
        <v>45352</v>
      </c>
      <c r="B833" s="3" t="s">
        <v>30</v>
      </c>
      <c r="C833" s="3" t="s">
        <v>37</v>
      </c>
      <c r="D833" s="3">
        <v>14885</v>
      </c>
      <c r="E833" s="3">
        <v>33787</v>
      </c>
      <c r="F833" s="3">
        <v>37794</v>
      </c>
      <c r="G833" s="3">
        <v>4826.58</v>
      </c>
      <c r="H833" s="3">
        <v>4</v>
      </c>
      <c r="I833" s="3">
        <v>11934</v>
      </c>
      <c r="J833" s="18">
        <f t="shared" si="24"/>
        <v>7.8303892196959337</v>
      </c>
      <c r="K833" s="18">
        <f t="shared" si="25"/>
        <v>80.174672489082965</v>
      </c>
    </row>
    <row r="834" spans="1:11" x14ac:dyDescent="0.25">
      <c r="A834" s="8">
        <v>45352</v>
      </c>
      <c r="B834" s="3" t="s">
        <v>21</v>
      </c>
      <c r="C834" s="3" t="s">
        <v>37</v>
      </c>
      <c r="D834" s="3">
        <v>39976</v>
      </c>
      <c r="E834" s="3">
        <v>6009</v>
      </c>
      <c r="F834" s="3">
        <v>26745</v>
      </c>
      <c r="G834" s="3">
        <v>10322.39</v>
      </c>
      <c r="H834" s="3">
        <v>4</v>
      </c>
      <c r="I834" s="3">
        <v>15829</v>
      </c>
      <c r="J834" s="18">
        <f t="shared" si="24"/>
        <v>2.590969726972145</v>
      </c>
      <c r="K834" s="18">
        <f t="shared" si="25"/>
        <v>39.59625775465279</v>
      </c>
    </row>
    <row r="835" spans="1:11" x14ac:dyDescent="0.25">
      <c r="A835" s="8">
        <v>45352</v>
      </c>
      <c r="B835" s="3" t="s">
        <v>30</v>
      </c>
      <c r="C835" s="3" t="s">
        <v>37</v>
      </c>
      <c r="D835" s="3">
        <v>34736</v>
      </c>
      <c r="E835" s="3">
        <v>7553</v>
      </c>
      <c r="F835" s="3">
        <v>30852</v>
      </c>
      <c r="G835" s="3">
        <v>10239.76</v>
      </c>
      <c r="H835" s="3">
        <v>9</v>
      </c>
      <c r="I835" s="3">
        <v>10015</v>
      </c>
      <c r="J835" s="18">
        <f t="shared" ref="J835:J898" si="26">IFERROR(F835/G835,"NA")</f>
        <v>3.0129612412790925</v>
      </c>
      <c r="K835" s="18">
        <f t="shared" ref="K835:K898" si="27">(I835/D835)*100</f>
        <v>28.831759557807462</v>
      </c>
    </row>
    <row r="836" spans="1:11" x14ac:dyDescent="0.25">
      <c r="A836" s="8">
        <v>45352</v>
      </c>
      <c r="B836" s="3" t="s">
        <v>30</v>
      </c>
      <c r="C836" s="3" t="s">
        <v>37</v>
      </c>
      <c r="D836" s="3">
        <v>42345</v>
      </c>
      <c r="E836" s="3">
        <v>27106</v>
      </c>
      <c r="F836" s="3">
        <v>38109</v>
      </c>
      <c r="G836" s="3">
        <v>8352.7040000000015</v>
      </c>
      <c r="H836" s="3">
        <v>1</v>
      </c>
      <c r="I836" s="3">
        <v>18246</v>
      </c>
      <c r="J836" s="18">
        <f t="shared" si="26"/>
        <v>4.5624746189976317</v>
      </c>
      <c r="K836" s="18">
        <f t="shared" si="27"/>
        <v>43.08891250442791</v>
      </c>
    </row>
    <row r="837" spans="1:11" x14ac:dyDescent="0.25">
      <c r="A837" s="8">
        <v>45352</v>
      </c>
      <c r="B837" s="3" t="s">
        <v>21</v>
      </c>
      <c r="C837" s="3" t="s">
        <v>37</v>
      </c>
      <c r="D837" s="3">
        <v>40322</v>
      </c>
      <c r="E837" s="3">
        <v>30133</v>
      </c>
      <c r="F837" s="3">
        <v>37263</v>
      </c>
      <c r="G837" s="3">
        <v>8499.98</v>
      </c>
      <c r="H837" s="3">
        <v>8</v>
      </c>
      <c r="I837" s="3">
        <v>4151</v>
      </c>
      <c r="J837" s="18">
        <f t="shared" si="26"/>
        <v>4.3838926679827486</v>
      </c>
      <c r="K837" s="18">
        <f t="shared" si="27"/>
        <v>10.294628242646695</v>
      </c>
    </row>
    <row r="838" spans="1:11" x14ac:dyDescent="0.25">
      <c r="A838" s="8">
        <v>45352</v>
      </c>
      <c r="B838" s="3" t="s">
        <v>30</v>
      </c>
      <c r="C838" s="3" t="s">
        <v>37</v>
      </c>
      <c r="D838" s="3">
        <v>38935</v>
      </c>
      <c r="E838" s="3">
        <v>30096</v>
      </c>
      <c r="F838" s="3">
        <v>35727</v>
      </c>
      <c r="G838" s="3">
        <v>10383.654330000001</v>
      </c>
      <c r="H838" s="3">
        <v>10</v>
      </c>
      <c r="I838" s="3">
        <v>14948</v>
      </c>
      <c r="J838" s="18">
        <f t="shared" si="26"/>
        <v>3.4406962004483441</v>
      </c>
      <c r="K838" s="18">
        <f t="shared" si="27"/>
        <v>38.392192115063565</v>
      </c>
    </row>
    <row r="839" spans="1:11" x14ac:dyDescent="0.25">
      <c r="A839" s="8">
        <v>45352</v>
      </c>
      <c r="B839" s="3" t="s">
        <v>21</v>
      </c>
      <c r="C839" s="3" t="s">
        <v>37</v>
      </c>
      <c r="D839" s="3">
        <v>43986</v>
      </c>
      <c r="E839" s="3">
        <v>30352</v>
      </c>
      <c r="F839" s="3">
        <v>26120</v>
      </c>
      <c r="G839" s="3">
        <v>5687.0891620000002</v>
      </c>
      <c r="H839" s="3">
        <v>10</v>
      </c>
      <c r="I839" s="3">
        <v>6783</v>
      </c>
      <c r="J839" s="18">
        <f t="shared" si="26"/>
        <v>4.592859238875425</v>
      </c>
      <c r="K839" s="18">
        <f t="shared" si="27"/>
        <v>15.420815714090846</v>
      </c>
    </row>
    <row r="840" spans="1:11" x14ac:dyDescent="0.25">
      <c r="A840" s="8">
        <v>45352</v>
      </c>
      <c r="B840" s="3" t="s">
        <v>19</v>
      </c>
      <c r="C840" s="3" t="s">
        <v>37</v>
      </c>
      <c r="D840" s="3">
        <v>17941</v>
      </c>
      <c r="E840" s="3">
        <v>9832</v>
      </c>
      <c r="F840" s="3">
        <v>10805</v>
      </c>
      <c r="G840" s="3">
        <v>9538.9057279999997</v>
      </c>
      <c r="H840" s="3">
        <v>10</v>
      </c>
      <c r="I840" s="3">
        <v>4342</v>
      </c>
      <c r="J840" s="18">
        <f t="shared" si="26"/>
        <v>1.132729508824432</v>
      </c>
      <c r="K840" s="18">
        <f t="shared" si="27"/>
        <v>24.201549523437933</v>
      </c>
    </row>
    <row r="841" spans="1:11" x14ac:dyDescent="0.25">
      <c r="A841" s="8">
        <v>45352</v>
      </c>
      <c r="B841" s="3" t="s">
        <v>30</v>
      </c>
      <c r="C841" s="3" t="s">
        <v>37</v>
      </c>
      <c r="D841" s="3">
        <v>41630</v>
      </c>
      <c r="E841" s="3">
        <v>36710</v>
      </c>
      <c r="F841" s="3">
        <v>5048</v>
      </c>
      <c r="G841" s="3">
        <v>10657.082700000001</v>
      </c>
      <c r="H841" s="3">
        <v>3</v>
      </c>
      <c r="I841" s="3">
        <v>15477</v>
      </c>
      <c r="J841" s="18">
        <f t="shared" si="26"/>
        <v>0.47367559604280818</v>
      </c>
      <c r="K841" s="18">
        <f t="shared" si="27"/>
        <v>37.177516214268557</v>
      </c>
    </row>
    <row r="842" spans="1:11" x14ac:dyDescent="0.25">
      <c r="A842" s="8">
        <v>45353</v>
      </c>
      <c r="B842" s="3" t="s">
        <v>30</v>
      </c>
      <c r="C842" s="3" t="s">
        <v>37</v>
      </c>
      <c r="D842" s="3">
        <v>44396</v>
      </c>
      <c r="E842" s="3">
        <v>33082</v>
      </c>
      <c r="F842" s="3">
        <v>29240</v>
      </c>
      <c r="G842" s="3">
        <v>10900.375300000002</v>
      </c>
      <c r="H842" s="3">
        <v>9</v>
      </c>
      <c r="I842" s="3">
        <v>11793</v>
      </c>
      <c r="J842" s="18">
        <f t="shared" si="26"/>
        <v>2.6824764464761133</v>
      </c>
      <c r="K842" s="18">
        <f t="shared" si="27"/>
        <v>26.563203892242544</v>
      </c>
    </row>
    <row r="843" spans="1:11" x14ac:dyDescent="0.25">
      <c r="A843" s="8">
        <v>45353</v>
      </c>
      <c r="B843" s="3" t="s">
        <v>30</v>
      </c>
      <c r="C843" s="3" t="s">
        <v>37</v>
      </c>
      <c r="D843" s="3">
        <v>23643</v>
      </c>
      <c r="E843" s="3">
        <v>6797</v>
      </c>
      <c r="F843" s="3">
        <v>37005</v>
      </c>
      <c r="G843" s="3">
        <v>7200.3724999999995</v>
      </c>
      <c r="H843" s="3">
        <v>6</v>
      </c>
      <c r="I843" s="3">
        <v>3960</v>
      </c>
      <c r="J843" s="18">
        <f t="shared" si="26"/>
        <v>5.1393174450349619</v>
      </c>
      <c r="K843" s="18">
        <f t="shared" si="27"/>
        <v>16.74914350970689</v>
      </c>
    </row>
    <row r="844" spans="1:11" x14ac:dyDescent="0.25">
      <c r="A844" s="8">
        <v>45353</v>
      </c>
      <c r="B844" s="3" t="s">
        <v>32</v>
      </c>
      <c r="C844" s="3" t="s">
        <v>37</v>
      </c>
      <c r="D844" s="3">
        <v>33320</v>
      </c>
      <c r="E844" s="3">
        <v>24068</v>
      </c>
      <c r="F844" s="3">
        <v>20924</v>
      </c>
      <c r="G844" s="3">
        <v>253.78</v>
      </c>
      <c r="H844" s="3">
        <v>8</v>
      </c>
      <c r="I844" s="3">
        <v>13680</v>
      </c>
      <c r="J844" s="18">
        <f t="shared" si="26"/>
        <v>82.449365592245258</v>
      </c>
      <c r="K844" s="18">
        <f t="shared" si="27"/>
        <v>41.05642256902761</v>
      </c>
    </row>
    <row r="845" spans="1:11" x14ac:dyDescent="0.25">
      <c r="A845" s="8">
        <v>45353</v>
      </c>
      <c r="B845" s="3" t="s">
        <v>32</v>
      </c>
      <c r="C845" s="3" t="s">
        <v>37</v>
      </c>
      <c r="D845" s="3">
        <v>31787</v>
      </c>
      <c r="E845" s="3">
        <v>23894</v>
      </c>
      <c r="F845" s="3">
        <v>17033</v>
      </c>
      <c r="G845" s="3">
        <v>529.80999999999995</v>
      </c>
      <c r="H845" s="3">
        <v>8</v>
      </c>
      <c r="I845" s="3">
        <v>17748</v>
      </c>
      <c r="J845" s="18">
        <f t="shared" si="26"/>
        <v>32.149261055850211</v>
      </c>
      <c r="K845" s="18">
        <f t="shared" si="27"/>
        <v>55.834146034542421</v>
      </c>
    </row>
    <row r="846" spans="1:11" x14ac:dyDescent="0.25">
      <c r="A846" s="8">
        <v>45353</v>
      </c>
      <c r="B846" s="3" t="s">
        <v>32</v>
      </c>
      <c r="C846" s="3" t="s">
        <v>37</v>
      </c>
      <c r="D846" s="3">
        <v>18262</v>
      </c>
      <c r="E846" s="3">
        <v>19225</v>
      </c>
      <c r="F846" s="3">
        <v>22917</v>
      </c>
      <c r="G846" s="3">
        <v>6225.04</v>
      </c>
      <c r="H846" s="3">
        <v>10</v>
      </c>
      <c r="I846" s="3">
        <v>4655</v>
      </c>
      <c r="J846" s="18">
        <f t="shared" si="26"/>
        <v>3.6814221274080166</v>
      </c>
      <c r="K846" s="18">
        <f t="shared" si="27"/>
        <v>25.490088708794218</v>
      </c>
    </row>
    <row r="847" spans="1:11" x14ac:dyDescent="0.25">
      <c r="A847" s="8">
        <v>45353</v>
      </c>
      <c r="B847" s="3" t="s">
        <v>32</v>
      </c>
      <c r="C847" s="3" t="s">
        <v>37</v>
      </c>
      <c r="D847" s="3">
        <v>48780</v>
      </c>
      <c r="E847" s="3">
        <v>39574</v>
      </c>
      <c r="F847" s="3">
        <v>32911</v>
      </c>
      <c r="G847" s="3">
        <v>0</v>
      </c>
      <c r="H847" s="3">
        <v>2</v>
      </c>
      <c r="I847" s="3">
        <v>6376</v>
      </c>
      <c r="J847" s="18" t="str">
        <f t="shared" si="26"/>
        <v>NA</v>
      </c>
      <c r="K847" s="18">
        <f t="shared" si="27"/>
        <v>13.070930709307094</v>
      </c>
    </row>
    <row r="848" spans="1:11" x14ac:dyDescent="0.25">
      <c r="A848" s="8">
        <v>45353</v>
      </c>
      <c r="B848" s="3" t="s">
        <v>30</v>
      </c>
      <c r="C848" s="3" t="s">
        <v>37</v>
      </c>
      <c r="D848" s="3">
        <v>28305</v>
      </c>
      <c r="E848" s="3">
        <v>36485</v>
      </c>
      <c r="F848" s="3">
        <v>8462</v>
      </c>
      <c r="G848" s="3">
        <v>10968.7428</v>
      </c>
      <c r="H848" s="3">
        <v>2</v>
      </c>
      <c r="I848" s="3">
        <v>18331</v>
      </c>
      <c r="J848" s="18">
        <f t="shared" si="26"/>
        <v>0.77146489386185624</v>
      </c>
      <c r="K848" s="18">
        <f t="shared" si="27"/>
        <v>64.762409468291821</v>
      </c>
    </row>
    <row r="849" spans="1:11" x14ac:dyDescent="0.25">
      <c r="A849" s="8">
        <v>45353</v>
      </c>
      <c r="B849" s="3" t="s">
        <v>32</v>
      </c>
      <c r="C849" s="3" t="s">
        <v>37</v>
      </c>
      <c r="D849" s="3">
        <v>11960</v>
      </c>
      <c r="E849" s="3">
        <v>31495</v>
      </c>
      <c r="F849" s="3">
        <v>11725</v>
      </c>
      <c r="G849" s="3">
        <v>0</v>
      </c>
      <c r="H849" s="3">
        <v>5</v>
      </c>
      <c r="I849" s="3">
        <v>905</v>
      </c>
      <c r="J849" s="18" t="str">
        <f t="shared" si="26"/>
        <v>NA</v>
      </c>
      <c r="K849" s="18">
        <f t="shared" si="27"/>
        <v>7.5668896321070243</v>
      </c>
    </row>
    <row r="850" spans="1:11" x14ac:dyDescent="0.25">
      <c r="A850" s="8">
        <v>45353</v>
      </c>
      <c r="B850" s="3" t="s">
        <v>21</v>
      </c>
      <c r="C850" s="3" t="s">
        <v>37</v>
      </c>
      <c r="D850" s="3">
        <v>21166</v>
      </c>
      <c r="E850" s="3">
        <v>38492</v>
      </c>
      <c r="F850" s="3">
        <v>37455</v>
      </c>
      <c r="G850" s="3">
        <v>7159.79</v>
      </c>
      <c r="H850" s="3">
        <v>5</v>
      </c>
      <c r="I850" s="3">
        <v>18017</v>
      </c>
      <c r="J850" s="18">
        <f t="shared" si="26"/>
        <v>5.2312986833412713</v>
      </c>
      <c r="K850" s="18">
        <f t="shared" si="27"/>
        <v>85.122366058773508</v>
      </c>
    </row>
    <row r="851" spans="1:11" x14ac:dyDescent="0.25">
      <c r="A851" s="8">
        <v>45354</v>
      </c>
      <c r="B851" s="3" t="s">
        <v>21</v>
      </c>
      <c r="C851" s="3" t="s">
        <v>37</v>
      </c>
      <c r="D851" s="3">
        <v>45013</v>
      </c>
      <c r="E851" s="3">
        <v>10692</v>
      </c>
      <c r="F851" s="3">
        <v>23864</v>
      </c>
      <c r="G851" s="3">
        <v>6290.32</v>
      </c>
      <c r="H851" s="3">
        <v>1</v>
      </c>
      <c r="I851" s="3">
        <v>5918</v>
      </c>
      <c r="J851" s="18">
        <f t="shared" si="26"/>
        <v>3.7937656589807833</v>
      </c>
      <c r="K851" s="18">
        <f t="shared" si="27"/>
        <v>13.147312998467109</v>
      </c>
    </row>
    <row r="852" spans="1:11" x14ac:dyDescent="0.25">
      <c r="A852" s="8">
        <v>45354</v>
      </c>
      <c r="B852" s="3" t="s">
        <v>21</v>
      </c>
      <c r="C852" s="3" t="s">
        <v>37</v>
      </c>
      <c r="D852" s="3">
        <v>21458</v>
      </c>
      <c r="E852" s="3">
        <v>39370</v>
      </c>
      <c r="F852" s="3">
        <v>15017</v>
      </c>
      <c r="G852" s="3">
        <v>6714.71</v>
      </c>
      <c r="H852" s="3">
        <v>5</v>
      </c>
      <c r="I852" s="3">
        <v>13515</v>
      </c>
      <c r="J852" s="18">
        <f t="shared" si="26"/>
        <v>2.2364331445438448</v>
      </c>
      <c r="K852" s="18">
        <f t="shared" si="27"/>
        <v>62.983502656351945</v>
      </c>
    </row>
    <row r="853" spans="1:11" x14ac:dyDescent="0.25">
      <c r="A853" s="8">
        <v>45354</v>
      </c>
      <c r="B853" s="3" t="s">
        <v>32</v>
      </c>
      <c r="C853" s="3" t="s">
        <v>37</v>
      </c>
      <c r="D853" s="3">
        <v>48842</v>
      </c>
      <c r="E853" s="3">
        <v>14193</v>
      </c>
      <c r="F853" s="3">
        <v>28591</v>
      </c>
      <c r="G853" s="3">
        <v>6698.34</v>
      </c>
      <c r="H853" s="3">
        <v>3</v>
      </c>
      <c r="I853" s="3">
        <v>1905</v>
      </c>
      <c r="J853" s="18">
        <f t="shared" si="26"/>
        <v>4.2683709695237928</v>
      </c>
      <c r="K853" s="18">
        <f t="shared" si="27"/>
        <v>3.9003316817493139</v>
      </c>
    </row>
    <row r="854" spans="1:11" x14ac:dyDescent="0.25">
      <c r="A854" s="8">
        <v>45354</v>
      </c>
      <c r="B854" s="3" t="s">
        <v>32</v>
      </c>
      <c r="C854" s="3" t="s">
        <v>37</v>
      </c>
      <c r="D854" s="3">
        <v>35864</v>
      </c>
      <c r="E854" s="3">
        <v>33092</v>
      </c>
      <c r="F854" s="3">
        <v>23805</v>
      </c>
      <c r="G854" s="3">
        <v>0</v>
      </c>
      <c r="H854" s="3">
        <v>1</v>
      </c>
      <c r="I854" s="3">
        <v>12976</v>
      </c>
      <c r="J854" s="18" t="str">
        <f t="shared" si="26"/>
        <v>NA</v>
      </c>
      <c r="K854" s="18">
        <f t="shared" si="27"/>
        <v>36.18112870845416</v>
      </c>
    </row>
    <row r="855" spans="1:11" x14ac:dyDescent="0.25">
      <c r="A855" s="8">
        <v>45354</v>
      </c>
      <c r="B855" s="3" t="s">
        <v>30</v>
      </c>
      <c r="C855" s="3" t="s">
        <v>37</v>
      </c>
      <c r="D855" s="3">
        <v>19229</v>
      </c>
      <c r="E855" s="3">
        <v>23660</v>
      </c>
      <c r="F855" s="3">
        <v>22170</v>
      </c>
      <c r="G855" s="3">
        <v>11805.027250000001</v>
      </c>
      <c r="H855" s="3">
        <v>6</v>
      </c>
      <c r="I855" s="3">
        <v>12306</v>
      </c>
      <c r="J855" s="18">
        <f t="shared" si="26"/>
        <v>1.8780134539714848</v>
      </c>
      <c r="K855" s="18">
        <f t="shared" si="27"/>
        <v>63.997087732071357</v>
      </c>
    </row>
    <row r="856" spans="1:11" x14ac:dyDescent="0.25">
      <c r="A856" s="8">
        <v>45354</v>
      </c>
      <c r="B856" s="3" t="s">
        <v>21</v>
      </c>
      <c r="C856" s="3" t="s">
        <v>37</v>
      </c>
      <c r="D856" s="3">
        <v>7062</v>
      </c>
      <c r="E856" s="3">
        <v>7456</v>
      </c>
      <c r="F856" s="3">
        <v>23200</v>
      </c>
      <c r="G856" s="3">
        <v>6249.7437709999995</v>
      </c>
      <c r="H856" s="3">
        <v>7</v>
      </c>
      <c r="I856" s="3">
        <v>12838</v>
      </c>
      <c r="J856" s="18">
        <f t="shared" si="26"/>
        <v>3.7121521857667856</v>
      </c>
      <c r="K856" s="18">
        <f t="shared" si="27"/>
        <v>181.78986122911357</v>
      </c>
    </row>
    <row r="857" spans="1:11" x14ac:dyDescent="0.25">
      <c r="A857" s="8">
        <v>45354</v>
      </c>
      <c r="B857" s="3" t="s">
        <v>30</v>
      </c>
      <c r="C857" s="3" t="s">
        <v>37</v>
      </c>
      <c r="D857" s="3">
        <v>5038</v>
      </c>
      <c r="E857" s="3">
        <v>10411</v>
      </c>
      <c r="F857" s="3">
        <v>18354</v>
      </c>
      <c r="G857" s="3">
        <v>5438.24</v>
      </c>
      <c r="H857" s="3">
        <v>6</v>
      </c>
      <c r="I857" s="3">
        <v>14618</v>
      </c>
      <c r="J857" s="18">
        <f t="shared" si="26"/>
        <v>3.3749889670187416</v>
      </c>
      <c r="K857" s="18">
        <f t="shared" si="27"/>
        <v>290.15482334259627</v>
      </c>
    </row>
    <row r="858" spans="1:11" x14ac:dyDescent="0.25">
      <c r="A858" s="8">
        <v>45354</v>
      </c>
      <c r="B858" s="3" t="s">
        <v>19</v>
      </c>
      <c r="C858" s="3" t="s">
        <v>37</v>
      </c>
      <c r="D858" s="3">
        <v>40226</v>
      </c>
      <c r="E858" s="3">
        <v>16662</v>
      </c>
      <c r="F858" s="3">
        <v>9861</v>
      </c>
      <c r="G858" s="3">
        <v>5621.8690999999999</v>
      </c>
      <c r="H858" s="3">
        <v>2</v>
      </c>
      <c r="I858" s="3">
        <v>2696</v>
      </c>
      <c r="J858" s="18">
        <f t="shared" si="26"/>
        <v>1.7540429747821771</v>
      </c>
      <c r="K858" s="18">
        <f t="shared" si="27"/>
        <v>6.7021329488390595</v>
      </c>
    </row>
    <row r="859" spans="1:11" x14ac:dyDescent="0.25">
      <c r="A859" s="8">
        <v>45355</v>
      </c>
      <c r="B859" s="3" t="s">
        <v>30</v>
      </c>
      <c r="C859" s="3" t="s">
        <v>37</v>
      </c>
      <c r="D859" s="3">
        <v>13031</v>
      </c>
      <c r="E859" s="3">
        <v>11007</v>
      </c>
      <c r="F859" s="3">
        <v>31402</v>
      </c>
      <c r="G859" s="3">
        <v>5578.37</v>
      </c>
      <c r="H859" s="3">
        <v>8</v>
      </c>
      <c r="I859" s="3">
        <v>15959</v>
      </c>
      <c r="J859" s="18">
        <f t="shared" si="26"/>
        <v>5.6292429508978428</v>
      </c>
      <c r="K859" s="18">
        <f t="shared" si="27"/>
        <v>122.46949581766557</v>
      </c>
    </row>
    <row r="860" spans="1:11" x14ac:dyDescent="0.25">
      <c r="A860" s="8">
        <v>45355</v>
      </c>
      <c r="B860" s="3" t="s">
        <v>32</v>
      </c>
      <c r="C860" s="3" t="s">
        <v>37</v>
      </c>
      <c r="D860" s="3">
        <v>13543</v>
      </c>
      <c r="E860" s="3">
        <v>18054</v>
      </c>
      <c r="F860" s="3">
        <v>17336</v>
      </c>
      <c r="G860" s="3">
        <v>5543.51</v>
      </c>
      <c r="H860" s="3">
        <v>7</v>
      </c>
      <c r="I860" s="3">
        <v>10937</v>
      </c>
      <c r="J860" s="18">
        <f t="shared" si="26"/>
        <v>3.1272605262730653</v>
      </c>
      <c r="K860" s="18">
        <f t="shared" si="27"/>
        <v>80.757586945285382</v>
      </c>
    </row>
    <row r="861" spans="1:11" x14ac:dyDescent="0.25">
      <c r="A861" s="8">
        <v>45355</v>
      </c>
      <c r="B861" s="3" t="s">
        <v>21</v>
      </c>
      <c r="C861" s="3" t="s">
        <v>37</v>
      </c>
      <c r="D861" s="3">
        <v>42838</v>
      </c>
      <c r="E861" s="3">
        <v>16785</v>
      </c>
      <c r="F861" s="3">
        <v>22729</v>
      </c>
      <c r="G861" s="3">
        <v>4458.97</v>
      </c>
      <c r="H861" s="3">
        <v>5</v>
      </c>
      <c r="I861" s="3">
        <v>18140</v>
      </c>
      <c r="J861" s="18">
        <f t="shared" si="26"/>
        <v>5.0973655350899421</v>
      </c>
      <c r="K861" s="18">
        <f t="shared" si="27"/>
        <v>42.345581026191695</v>
      </c>
    </row>
    <row r="862" spans="1:11" x14ac:dyDescent="0.25">
      <c r="A862" s="8">
        <v>45355</v>
      </c>
      <c r="B862" s="3" t="s">
        <v>21</v>
      </c>
      <c r="C862" s="3" t="s">
        <v>37</v>
      </c>
      <c r="D862" s="3">
        <v>42235</v>
      </c>
      <c r="E862" s="3">
        <v>23811</v>
      </c>
      <c r="F862" s="3">
        <v>7475</v>
      </c>
      <c r="G862" s="3">
        <v>5487.36</v>
      </c>
      <c r="H862" s="3">
        <v>9</v>
      </c>
      <c r="I862" s="3">
        <v>18237</v>
      </c>
      <c r="J862" s="18">
        <f t="shared" si="26"/>
        <v>1.3622215418707722</v>
      </c>
      <c r="K862" s="18">
        <f t="shared" si="27"/>
        <v>43.179827157570735</v>
      </c>
    </row>
    <row r="863" spans="1:11" x14ac:dyDescent="0.25">
      <c r="A863" s="8">
        <v>45355</v>
      </c>
      <c r="B863" s="3" t="s">
        <v>32</v>
      </c>
      <c r="C863" s="3" t="s">
        <v>37</v>
      </c>
      <c r="D863" s="3">
        <v>36150</v>
      </c>
      <c r="E863" s="3">
        <v>37055</v>
      </c>
      <c r="F863" s="3">
        <v>26798</v>
      </c>
      <c r="G863" s="3">
        <v>6689.64</v>
      </c>
      <c r="H863" s="3">
        <v>1</v>
      </c>
      <c r="I863" s="3">
        <v>18070</v>
      </c>
      <c r="J863" s="18">
        <f t="shared" si="26"/>
        <v>4.0058956834747459</v>
      </c>
      <c r="K863" s="18">
        <f t="shared" si="27"/>
        <v>49.986168741355463</v>
      </c>
    </row>
    <row r="864" spans="1:11" x14ac:dyDescent="0.25">
      <c r="A864" s="8">
        <v>45355</v>
      </c>
      <c r="B864" s="3" t="s">
        <v>22</v>
      </c>
      <c r="C864" s="3" t="s">
        <v>37</v>
      </c>
      <c r="D864" s="3">
        <v>10275</v>
      </c>
      <c r="E864" s="3">
        <v>22798</v>
      </c>
      <c r="F864" s="3">
        <v>13881</v>
      </c>
      <c r="G864" s="3">
        <v>12272.82</v>
      </c>
      <c r="H864" s="3">
        <v>1</v>
      </c>
      <c r="I864" s="3">
        <v>2957</v>
      </c>
      <c r="J864" s="18">
        <f t="shared" si="26"/>
        <v>1.1310358988398754</v>
      </c>
      <c r="K864" s="18">
        <f t="shared" si="27"/>
        <v>28.778588807785887</v>
      </c>
    </row>
    <row r="865" spans="1:11" x14ac:dyDescent="0.25">
      <c r="A865" s="8">
        <v>45355</v>
      </c>
      <c r="B865" s="3" t="s">
        <v>32</v>
      </c>
      <c r="C865" s="3" t="s">
        <v>37</v>
      </c>
      <c r="D865" s="3">
        <v>35839</v>
      </c>
      <c r="E865" s="3">
        <v>15195</v>
      </c>
      <c r="F865" s="3">
        <v>25182</v>
      </c>
      <c r="G865" s="3">
        <v>3879.29</v>
      </c>
      <c r="H865" s="3">
        <v>9</v>
      </c>
      <c r="I865" s="3">
        <v>7107</v>
      </c>
      <c r="J865" s="18">
        <f t="shared" si="26"/>
        <v>6.4913940437554292</v>
      </c>
      <c r="K865" s="18">
        <f t="shared" si="27"/>
        <v>19.830352409386425</v>
      </c>
    </row>
    <row r="866" spans="1:11" x14ac:dyDescent="0.25">
      <c r="A866" s="8">
        <v>45355</v>
      </c>
      <c r="B866" s="3" t="s">
        <v>30</v>
      </c>
      <c r="C866" s="3" t="s">
        <v>37</v>
      </c>
      <c r="D866" s="3">
        <v>45421</v>
      </c>
      <c r="E866" s="3">
        <v>34226</v>
      </c>
      <c r="F866" s="3">
        <v>12184</v>
      </c>
      <c r="G866" s="3">
        <v>11357.057270000001</v>
      </c>
      <c r="H866" s="3">
        <v>5</v>
      </c>
      <c r="I866" s="3">
        <v>10246</v>
      </c>
      <c r="J866" s="18">
        <f t="shared" si="26"/>
        <v>1.0728131161391949</v>
      </c>
      <c r="K866" s="18">
        <f t="shared" si="27"/>
        <v>22.557847691596397</v>
      </c>
    </row>
    <row r="867" spans="1:11" x14ac:dyDescent="0.25">
      <c r="A867" s="8">
        <v>45355</v>
      </c>
      <c r="B867" s="3" t="s">
        <v>21</v>
      </c>
      <c r="C867" s="3" t="s">
        <v>37</v>
      </c>
      <c r="D867" s="3">
        <v>47620</v>
      </c>
      <c r="E867" s="3">
        <v>23670</v>
      </c>
      <c r="F867" s="3">
        <v>36390</v>
      </c>
      <c r="G867" s="3">
        <v>2566.33</v>
      </c>
      <c r="H867" s="3">
        <v>10</v>
      </c>
      <c r="I867" s="3">
        <v>3241</v>
      </c>
      <c r="J867" s="18">
        <f t="shared" si="26"/>
        <v>14.17978202335631</v>
      </c>
      <c r="K867" s="18">
        <f t="shared" si="27"/>
        <v>6.805963880722385</v>
      </c>
    </row>
    <row r="868" spans="1:11" x14ac:dyDescent="0.25">
      <c r="A868" s="8">
        <v>45356</v>
      </c>
      <c r="B868" s="3" t="s">
        <v>21</v>
      </c>
      <c r="C868" s="3" t="s">
        <v>37</v>
      </c>
      <c r="D868" s="3">
        <v>45201</v>
      </c>
      <c r="E868" s="3">
        <v>20745</v>
      </c>
      <c r="F868" s="3">
        <v>26600</v>
      </c>
      <c r="G868" s="3">
        <v>3085.69</v>
      </c>
      <c r="H868" s="3">
        <v>5</v>
      </c>
      <c r="I868" s="3">
        <v>6927</v>
      </c>
      <c r="J868" s="18">
        <f t="shared" si="26"/>
        <v>8.6204382164118876</v>
      </c>
      <c r="K868" s="18">
        <f t="shared" si="27"/>
        <v>15.324882192871838</v>
      </c>
    </row>
    <row r="869" spans="1:11" x14ac:dyDescent="0.25">
      <c r="A869" s="8">
        <v>45356</v>
      </c>
      <c r="B869" s="3" t="s">
        <v>21</v>
      </c>
      <c r="C869" s="3" t="s">
        <v>37</v>
      </c>
      <c r="D869" s="3">
        <v>36138</v>
      </c>
      <c r="E869" s="3">
        <v>28956</v>
      </c>
      <c r="F869" s="3">
        <v>9392</v>
      </c>
      <c r="G869" s="3">
        <v>3680.81</v>
      </c>
      <c r="H869" s="3">
        <v>9</v>
      </c>
      <c r="I869" s="3">
        <v>6925</v>
      </c>
      <c r="J869" s="18">
        <f t="shared" si="26"/>
        <v>2.551612280992499</v>
      </c>
      <c r="K869" s="18">
        <f t="shared" si="27"/>
        <v>19.162654269743758</v>
      </c>
    </row>
    <row r="870" spans="1:11" x14ac:dyDescent="0.25">
      <c r="A870" s="8">
        <v>45356</v>
      </c>
      <c r="B870" s="3" t="s">
        <v>22</v>
      </c>
      <c r="C870" s="3" t="s">
        <v>37</v>
      </c>
      <c r="D870" s="3">
        <v>24277</v>
      </c>
      <c r="E870" s="3">
        <v>20594</v>
      </c>
      <c r="F870" s="3">
        <v>6450</v>
      </c>
      <c r="G870" s="3">
        <v>9052.5499999999993</v>
      </c>
      <c r="H870" s="3">
        <v>6</v>
      </c>
      <c r="I870" s="3">
        <v>10230</v>
      </c>
      <c r="J870" s="18">
        <f t="shared" si="26"/>
        <v>0.71250642084274607</v>
      </c>
      <c r="K870" s="18">
        <f t="shared" si="27"/>
        <v>42.138649750792936</v>
      </c>
    </row>
    <row r="871" spans="1:11" x14ac:dyDescent="0.25">
      <c r="A871" s="8">
        <v>45356</v>
      </c>
      <c r="B871" s="3" t="s">
        <v>32</v>
      </c>
      <c r="C871" s="3" t="s">
        <v>37</v>
      </c>
      <c r="D871" s="3">
        <v>44444</v>
      </c>
      <c r="E871" s="3">
        <v>31938</v>
      </c>
      <c r="F871" s="3">
        <v>35966</v>
      </c>
      <c r="G871" s="3">
        <v>1371.07</v>
      </c>
      <c r="H871" s="3">
        <v>6</v>
      </c>
      <c r="I871" s="3">
        <v>13441</v>
      </c>
      <c r="J871" s="18">
        <f t="shared" si="26"/>
        <v>26.232066925831649</v>
      </c>
      <c r="K871" s="18">
        <f t="shared" si="27"/>
        <v>30.242552425524256</v>
      </c>
    </row>
    <row r="872" spans="1:11" x14ac:dyDescent="0.25">
      <c r="A872" s="8">
        <v>45356</v>
      </c>
      <c r="B872" s="3" t="s">
        <v>32</v>
      </c>
      <c r="C872" s="3" t="s">
        <v>37</v>
      </c>
      <c r="D872" s="3">
        <v>38727</v>
      </c>
      <c r="E872" s="3">
        <v>19998</v>
      </c>
      <c r="F872" s="3">
        <v>35507</v>
      </c>
      <c r="G872" s="3">
        <v>0</v>
      </c>
      <c r="H872" s="3">
        <v>3</v>
      </c>
      <c r="I872" s="3">
        <v>19887</v>
      </c>
      <c r="J872" s="18" t="str">
        <f t="shared" si="26"/>
        <v>NA</v>
      </c>
      <c r="K872" s="18">
        <f t="shared" si="27"/>
        <v>51.351770082887903</v>
      </c>
    </row>
    <row r="873" spans="1:11" x14ac:dyDescent="0.25">
      <c r="A873" s="8">
        <v>45356</v>
      </c>
      <c r="B873" s="3" t="s">
        <v>30</v>
      </c>
      <c r="C873" s="3" t="s">
        <v>37</v>
      </c>
      <c r="D873" s="3">
        <v>16724</v>
      </c>
      <c r="E873" s="3">
        <v>14266</v>
      </c>
      <c r="F873" s="3">
        <v>38391</v>
      </c>
      <c r="G873" s="3">
        <v>10757.95464</v>
      </c>
      <c r="H873" s="3">
        <v>4</v>
      </c>
      <c r="I873" s="3">
        <v>9263</v>
      </c>
      <c r="J873" s="18">
        <f t="shared" si="26"/>
        <v>3.5686151582435004</v>
      </c>
      <c r="K873" s="18">
        <f t="shared" si="27"/>
        <v>55.387467113130825</v>
      </c>
    </row>
    <row r="874" spans="1:11" x14ac:dyDescent="0.25">
      <c r="A874" s="8">
        <v>45356</v>
      </c>
      <c r="B874" s="3" t="s">
        <v>30</v>
      </c>
      <c r="C874" s="3" t="s">
        <v>37</v>
      </c>
      <c r="D874" s="3">
        <v>45519</v>
      </c>
      <c r="E874" s="3">
        <v>23269</v>
      </c>
      <c r="F874" s="3">
        <v>25415</v>
      </c>
      <c r="G874" s="3">
        <v>8081.1959999999999</v>
      </c>
      <c r="H874" s="3">
        <v>5</v>
      </c>
      <c r="I874" s="3">
        <v>11423</v>
      </c>
      <c r="J874" s="18">
        <f t="shared" si="26"/>
        <v>3.1449552764219555</v>
      </c>
      <c r="K874" s="18">
        <f t="shared" si="27"/>
        <v>25.095015268349481</v>
      </c>
    </row>
    <row r="875" spans="1:11" x14ac:dyDescent="0.25">
      <c r="A875" s="8">
        <v>45356</v>
      </c>
      <c r="B875" s="3" t="s">
        <v>21</v>
      </c>
      <c r="C875" s="3" t="s">
        <v>37</v>
      </c>
      <c r="D875" s="3">
        <v>40877</v>
      </c>
      <c r="E875" s="3">
        <v>10211</v>
      </c>
      <c r="F875" s="3">
        <v>8454</v>
      </c>
      <c r="G875" s="3">
        <v>11215.49</v>
      </c>
      <c r="H875" s="3">
        <v>7</v>
      </c>
      <c r="I875" s="3">
        <v>8502</v>
      </c>
      <c r="J875" s="18">
        <f t="shared" si="26"/>
        <v>0.7537789253969287</v>
      </c>
      <c r="K875" s="18">
        <f t="shared" si="27"/>
        <v>20.798982312792035</v>
      </c>
    </row>
    <row r="876" spans="1:11" x14ac:dyDescent="0.25">
      <c r="A876" s="8">
        <v>45356</v>
      </c>
      <c r="B876" s="3" t="s">
        <v>32</v>
      </c>
      <c r="C876" s="3" t="s">
        <v>37</v>
      </c>
      <c r="D876" s="3">
        <v>10170</v>
      </c>
      <c r="E876" s="3">
        <v>18693</v>
      </c>
      <c r="F876" s="3">
        <v>19815</v>
      </c>
      <c r="G876" s="3">
        <v>6608.15</v>
      </c>
      <c r="H876" s="3">
        <v>2</v>
      </c>
      <c r="I876" s="3">
        <v>11543</v>
      </c>
      <c r="J876" s="18">
        <f t="shared" si="26"/>
        <v>2.9985699477160779</v>
      </c>
      <c r="K876" s="18">
        <f t="shared" si="27"/>
        <v>113.50049164208455</v>
      </c>
    </row>
    <row r="877" spans="1:11" x14ac:dyDescent="0.25">
      <c r="A877" s="8">
        <v>45357</v>
      </c>
      <c r="B877" s="3" t="s">
        <v>32</v>
      </c>
      <c r="C877" s="3" t="s">
        <v>37</v>
      </c>
      <c r="D877" s="3">
        <v>44745</v>
      </c>
      <c r="E877" s="3">
        <v>32331</v>
      </c>
      <c r="F877" s="3">
        <v>39659</v>
      </c>
      <c r="G877" s="3">
        <v>6204.39</v>
      </c>
      <c r="H877" s="3">
        <v>8</v>
      </c>
      <c r="I877" s="3">
        <v>8744</v>
      </c>
      <c r="J877" s="18">
        <f t="shared" si="26"/>
        <v>6.392086893312638</v>
      </c>
      <c r="K877" s="18">
        <f t="shared" si="27"/>
        <v>19.541848251201252</v>
      </c>
    </row>
    <row r="878" spans="1:11" x14ac:dyDescent="0.25">
      <c r="A878" s="8">
        <v>45357</v>
      </c>
      <c r="B878" s="3" t="s">
        <v>32</v>
      </c>
      <c r="C878" s="3" t="s">
        <v>37</v>
      </c>
      <c r="D878" s="3">
        <v>42460</v>
      </c>
      <c r="E878" s="3">
        <v>31888</v>
      </c>
      <c r="F878" s="3">
        <v>12284</v>
      </c>
      <c r="G878" s="3">
        <v>4011.4</v>
      </c>
      <c r="H878" s="3">
        <v>3</v>
      </c>
      <c r="I878" s="3">
        <v>3795</v>
      </c>
      <c r="J878" s="18">
        <f t="shared" si="26"/>
        <v>3.0622725233085704</v>
      </c>
      <c r="K878" s="18">
        <f t="shared" si="27"/>
        <v>8.937823834196891</v>
      </c>
    </row>
    <row r="879" spans="1:11" x14ac:dyDescent="0.25">
      <c r="A879" s="8">
        <v>45357</v>
      </c>
      <c r="B879" s="3" t="s">
        <v>32</v>
      </c>
      <c r="C879" s="3" t="s">
        <v>37</v>
      </c>
      <c r="D879" s="3">
        <v>31190</v>
      </c>
      <c r="E879" s="3">
        <v>28880</v>
      </c>
      <c r="F879" s="3">
        <v>19243</v>
      </c>
      <c r="G879" s="3">
        <v>5442.83</v>
      </c>
      <c r="H879" s="3">
        <v>2</v>
      </c>
      <c r="I879" s="3">
        <v>8073</v>
      </c>
      <c r="J879" s="18">
        <f t="shared" si="26"/>
        <v>3.5354769485727093</v>
      </c>
      <c r="K879" s="18">
        <f t="shared" si="27"/>
        <v>25.883295928182111</v>
      </c>
    </row>
    <row r="880" spans="1:11" x14ac:dyDescent="0.25">
      <c r="A880" s="8">
        <v>45357</v>
      </c>
      <c r="B880" s="3" t="s">
        <v>22</v>
      </c>
      <c r="C880" s="3" t="s">
        <v>37</v>
      </c>
      <c r="D880" s="3">
        <v>41370</v>
      </c>
      <c r="E880" s="3">
        <v>30802</v>
      </c>
      <c r="F880" s="3">
        <v>28810</v>
      </c>
      <c r="G880" s="3">
        <v>11899.12</v>
      </c>
      <c r="H880" s="3">
        <v>3</v>
      </c>
      <c r="I880" s="3">
        <v>247</v>
      </c>
      <c r="J880" s="18">
        <f t="shared" si="26"/>
        <v>2.4211874491559038</v>
      </c>
      <c r="K880" s="18">
        <f t="shared" si="27"/>
        <v>0.59705100314237369</v>
      </c>
    </row>
    <row r="881" spans="1:11" x14ac:dyDescent="0.25">
      <c r="A881" s="8">
        <v>45357</v>
      </c>
      <c r="B881" s="3" t="s">
        <v>21</v>
      </c>
      <c r="C881" s="3" t="s">
        <v>37</v>
      </c>
      <c r="D881" s="3">
        <v>6094</v>
      </c>
      <c r="E881" s="3">
        <v>11757</v>
      </c>
      <c r="F881" s="3">
        <v>9906</v>
      </c>
      <c r="G881" s="3">
        <v>6781.66356</v>
      </c>
      <c r="H881" s="3">
        <v>10</v>
      </c>
      <c r="I881" s="3">
        <v>439</v>
      </c>
      <c r="J881" s="18">
        <f t="shared" si="26"/>
        <v>1.4607035445444598</v>
      </c>
      <c r="K881" s="18">
        <f t="shared" si="27"/>
        <v>7.2038070233016089</v>
      </c>
    </row>
    <row r="882" spans="1:11" x14ac:dyDescent="0.25">
      <c r="A882" s="8">
        <v>45357</v>
      </c>
      <c r="B882" s="3" t="s">
        <v>22</v>
      </c>
      <c r="C882" s="3" t="s">
        <v>37</v>
      </c>
      <c r="D882" s="3">
        <v>46435</v>
      </c>
      <c r="E882" s="3">
        <v>14960</v>
      </c>
      <c r="F882" s="3">
        <v>23367</v>
      </c>
      <c r="G882" s="3">
        <v>9866.52</v>
      </c>
      <c r="H882" s="3">
        <v>8</v>
      </c>
      <c r="I882" s="3">
        <v>10310</v>
      </c>
      <c r="J882" s="18">
        <f t="shared" si="26"/>
        <v>2.3683122316683085</v>
      </c>
      <c r="K882" s="18">
        <f t="shared" si="27"/>
        <v>22.203079573597499</v>
      </c>
    </row>
    <row r="883" spans="1:11" x14ac:dyDescent="0.25">
      <c r="A883" s="8">
        <v>45357</v>
      </c>
      <c r="B883" s="3" t="s">
        <v>22</v>
      </c>
      <c r="C883" s="3" t="s">
        <v>37</v>
      </c>
      <c r="D883" s="3">
        <v>24986</v>
      </c>
      <c r="E883" s="3">
        <v>29425</v>
      </c>
      <c r="F883" s="3">
        <v>28637</v>
      </c>
      <c r="G883" s="3">
        <v>9573.56</v>
      </c>
      <c r="H883" s="3">
        <v>10</v>
      </c>
      <c r="I883" s="3">
        <v>2622</v>
      </c>
      <c r="J883" s="18">
        <f t="shared" si="26"/>
        <v>2.9912592598782481</v>
      </c>
      <c r="K883" s="18">
        <f t="shared" si="27"/>
        <v>10.493876570879692</v>
      </c>
    </row>
    <row r="884" spans="1:11" x14ac:dyDescent="0.25">
      <c r="A884" s="8">
        <v>45357</v>
      </c>
      <c r="B884" s="3" t="s">
        <v>32</v>
      </c>
      <c r="C884" s="3" t="s">
        <v>37</v>
      </c>
      <c r="D884" s="3">
        <v>28180</v>
      </c>
      <c r="E884" s="3">
        <v>13028</v>
      </c>
      <c r="F884" s="3">
        <v>30495</v>
      </c>
      <c r="G884" s="3">
        <v>6482.61</v>
      </c>
      <c r="H884" s="3">
        <v>1</v>
      </c>
      <c r="I884" s="3">
        <v>5272</v>
      </c>
      <c r="J884" s="18">
        <f t="shared" si="26"/>
        <v>4.704123801987163</v>
      </c>
      <c r="K884" s="18">
        <f t="shared" si="27"/>
        <v>18.708303761533003</v>
      </c>
    </row>
    <row r="885" spans="1:11" x14ac:dyDescent="0.25">
      <c r="A885" s="8">
        <v>45357</v>
      </c>
      <c r="B885" s="3" t="s">
        <v>32</v>
      </c>
      <c r="C885" s="3" t="s">
        <v>37</v>
      </c>
      <c r="D885" s="3">
        <v>40590</v>
      </c>
      <c r="E885" s="3">
        <v>14838</v>
      </c>
      <c r="F885" s="3">
        <v>37794</v>
      </c>
      <c r="G885" s="3">
        <v>6628.9960000000001</v>
      </c>
      <c r="H885" s="3">
        <v>5</v>
      </c>
      <c r="I885" s="3">
        <v>9591</v>
      </c>
      <c r="J885" s="18">
        <f t="shared" si="26"/>
        <v>5.7013158553723668</v>
      </c>
      <c r="K885" s="18">
        <f t="shared" si="27"/>
        <v>23.628972653362897</v>
      </c>
    </row>
    <row r="886" spans="1:11" x14ac:dyDescent="0.25">
      <c r="A886" s="8">
        <v>45357</v>
      </c>
      <c r="B886" s="3" t="s">
        <v>32</v>
      </c>
      <c r="C886" s="3" t="s">
        <v>37</v>
      </c>
      <c r="D886" s="3">
        <v>40920</v>
      </c>
      <c r="E886" s="3">
        <v>37956</v>
      </c>
      <c r="F886" s="3">
        <v>15549</v>
      </c>
      <c r="G886" s="3">
        <v>4910.3919999999998</v>
      </c>
      <c r="H886" s="3">
        <v>4</v>
      </c>
      <c r="I886" s="3">
        <v>2270</v>
      </c>
      <c r="J886" s="18">
        <f t="shared" si="26"/>
        <v>3.1665496359557448</v>
      </c>
      <c r="K886" s="18">
        <f t="shared" si="27"/>
        <v>5.5474095796676437</v>
      </c>
    </row>
    <row r="887" spans="1:11" x14ac:dyDescent="0.25">
      <c r="A887" s="8">
        <v>45358</v>
      </c>
      <c r="B887" s="3" t="s">
        <v>22</v>
      </c>
      <c r="C887" s="3" t="s">
        <v>37</v>
      </c>
      <c r="D887" s="3">
        <v>16694</v>
      </c>
      <c r="E887" s="3">
        <v>34884</v>
      </c>
      <c r="F887" s="3">
        <v>30789</v>
      </c>
      <c r="G887" s="3">
        <v>18614.55</v>
      </c>
      <c r="H887" s="3">
        <v>5</v>
      </c>
      <c r="I887" s="3">
        <v>17016</v>
      </c>
      <c r="J887" s="18">
        <f t="shared" si="26"/>
        <v>1.6540287033530223</v>
      </c>
      <c r="K887" s="18">
        <f t="shared" si="27"/>
        <v>101.92883670779922</v>
      </c>
    </row>
    <row r="888" spans="1:11" x14ac:dyDescent="0.25">
      <c r="A888" s="8">
        <v>45358</v>
      </c>
      <c r="B888" s="3" t="s">
        <v>30</v>
      </c>
      <c r="C888" s="3" t="s">
        <v>37</v>
      </c>
      <c r="D888" s="3">
        <v>29266</v>
      </c>
      <c r="E888" s="3">
        <v>10913</v>
      </c>
      <c r="F888" s="3">
        <v>16217</v>
      </c>
      <c r="G888" s="3">
        <v>10668.9077</v>
      </c>
      <c r="H888" s="3">
        <v>1</v>
      </c>
      <c r="I888" s="3">
        <v>6614</v>
      </c>
      <c r="J888" s="18">
        <f t="shared" si="26"/>
        <v>1.5200243976241354</v>
      </c>
      <c r="K888" s="18">
        <f t="shared" si="27"/>
        <v>22.599603635618124</v>
      </c>
    </row>
    <row r="889" spans="1:11" x14ac:dyDescent="0.25">
      <c r="A889" s="8">
        <v>45358</v>
      </c>
      <c r="B889" s="3" t="s">
        <v>19</v>
      </c>
      <c r="C889" s="3" t="s">
        <v>37</v>
      </c>
      <c r="D889" s="3">
        <v>49598</v>
      </c>
      <c r="E889" s="3">
        <v>35206</v>
      </c>
      <c r="F889" s="3">
        <v>13450</v>
      </c>
      <c r="G889" s="3">
        <v>5754.573523</v>
      </c>
      <c r="H889" s="3">
        <v>1</v>
      </c>
      <c r="I889" s="3">
        <v>9940</v>
      </c>
      <c r="J889" s="18">
        <f t="shared" si="26"/>
        <v>2.337271380101889</v>
      </c>
      <c r="K889" s="18">
        <f t="shared" si="27"/>
        <v>20.041130690753658</v>
      </c>
    </row>
    <row r="890" spans="1:11" x14ac:dyDescent="0.25">
      <c r="A890" s="8">
        <v>45358</v>
      </c>
      <c r="B890" s="3" t="s">
        <v>30</v>
      </c>
      <c r="C890" s="3" t="s">
        <v>37</v>
      </c>
      <c r="D890" s="3">
        <v>15933</v>
      </c>
      <c r="E890" s="3">
        <v>28394</v>
      </c>
      <c r="F890" s="3">
        <v>36637</v>
      </c>
      <c r="G890" s="3">
        <v>4547.66</v>
      </c>
      <c r="H890" s="3">
        <v>3</v>
      </c>
      <c r="I890" s="3">
        <v>436</v>
      </c>
      <c r="J890" s="18">
        <f t="shared" si="26"/>
        <v>8.0562311166621949</v>
      </c>
      <c r="K890" s="18">
        <f t="shared" si="27"/>
        <v>2.7364589217347643</v>
      </c>
    </row>
    <row r="891" spans="1:11" x14ac:dyDescent="0.25">
      <c r="A891" s="8">
        <v>45358</v>
      </c>
      <c r="B891" s="3" t="s">
        <v>21</v>
      </c>
      <c r="C891" s="3" t="s">
        <v>37</v>
      </c>
      <c r="D891" s="3">
        <v>19881</v>
      </c>
      <c r="E891" s="3">
        <v>5767</v>
      </c>
      <c r="F891" s="3">
        <v>35271</v>
      </c>
      <c r="G891" s="3">
        <v>9529.7900000000009</v>
      </c>
      <c r="H891" s="3">
        <v>4</v>
      </c>
      <c r="I891" s="3">
        <v>9189</v>
      </c>
      <c r="J891" s="18">
        <f t="shared" si="26"/>
        <v>3.7011308748671268</v>
      </c>
      <c r="K891" s="18">
        <f t="shared" si="27"/>
        <v>46.220009053870534</v>
      </c>
    </row>
    <row r="892" spans="1:11" x14ac:dyDescent="0.25">
      <c r="A892" s="8">
        <v>45358</v>
      </c>
      <c r="B892" s="3" t="s">
        <v>32</v>
      </c>
      <c r="C892" s="3" t="s">
        <v>37</v>
      </c>
      <c r="D892" s="3">
        <v>47992</v>
      </c>
      <c r="E892" s="3">
        <v>10250</v>
      </c>
      <c r="F892" s="3">
        <v>30093</v>
      </c>
      <c r="G892" s="3">
        <v>6641.09</v>
      </c>
      <c r="H892" s="3">
        <v>1</v>
      </c>
      <c r="I892" s="3">
        <v>9001</v>
      </c>
      <c r="J892" s="18">
        <f t="shared" si="26"/>
        <v>4.531334464673721</v>
      </c>
      <c r="K892" s="18">
        <f t="shared" si="27"/>
        <v>18.755209201533589</v>
      </c>
    </row>
    <row r="893" spans="1:11" x14ac:dyDescent="0.25">
      <c r="A893" s="8">
        <v>45358</v>
      </c>
      <c r="B893" s="3" t="s">
        <v>22</v>
      </c>
      <c r="C893" s="3" t="s">
        <v>37</v>
      </c>
      <c r="D893" s="3">
        <v>29603</v>
      </c>
      <c r="E893" s="3">
        <v>13031</v>
      </c>
      <c r="F893" s="3">
        <v>30391</v>
      </c>
      <c r="G893" s="3">
        <v>7819.29</v>
      </c>
      <c r="H893" s="3">
        <v>1</v>
      </c>
      <c r="I893" s="3">
        <v>5092</v>
      </c>
      <c r="J893" s="18">
        <f t="shared" si="26"/>
        <v>3.886670017354517</v>
      </c>
      <c r="K893" s="18">
        <f t="shared" si="27"/>
        <v>17.200959362226801</v>
      </c>
    </row>
    <row r="894" spans="1:11" x14ac:dyDescent="0.25">
      <c r="A894" s="8">
        <v>45358</v>
      </c>
      <c r="B894" s="3" t="s">
        <v>32</v>
      </c>
      <c r="C894" s="3" t="s">
        <v>37</v>
      </c>
      <c r="D894" s="3">
        <v>42399</v>
      </c>
      <c r="E894" s="3">
        <v>28131</v>
      </c>
      <c r="F894" s="3">
        <v>16409</v>
      </c>
      <c r="G894" s="3">
        <v>4474.37</v>
      </c>
      <c r="H894" s="3">
        <v>10</v>
      </c>
      <c r="I894" s="3">
        <v>15588</v>
      </c>
      <c r="J894" s="18">
        <f t="shared" si="26"/>
        <v>3.6673319372336217</v>
      </c>
      <c r="K894" s="18">
        <f t="shared" si="27"/>
        <v>36.765018042878374</v>
      </c>
    </row>
    <row r="895" spans="1:11" x14ac:dyDescent="0.25">
      <c r="A895" s="8">
        <v>45358</v>
      </c>
      <c r="B895" s="3" t="s">
        <v>32</v>
      </c>
      <c r="C895" s="3" t="s">
        <v>37</v>
      </c>
      <c r="D895" s="3">
        <v>27401</v>
      </c>
      <c r="E895" s="3">
        <v>9716</v>
      </c>
      <c r="F895" s="3">
        <v>32816</v>
      </c>
      <c r="G895" s="3">
        <v>5017.26</v>
      </c>
      <c r="H895" s="3">
        <v>8</v>
      </c>
      <c r="I895" s="3">
        <v>8533</v>
      </c>
      <c r="J895" s="18">
        <f t="shared" si="26"/>
        <v>6.5406217736374037</v>
      </c>
      <c r="K895" s="18">
        <f t="shared" si="27"/>
        <v>31.141199226305609</v>
      </c>
    </row>
    <row r="896" spans="1:11" x14ac:dyDescent="0.25">
      <c r="A896" s="8">
        <v>45358</v>
      </c>
      <c r="B896" s="3" t="s">
        <v>22</v>
      </c>
      <c r="C896" s="3" t="s">
        <v>37</v>
      </c>
      <c r="D896" s="3">
        <v>37208</v>
      </c>
      <c r="E896" s="3">
        <v>38953</v>
      </c>
      <c r="F896" s="3">
        <v>25092</v>
      </c>
      <c r="G896" s="3">
        <v>9866.8799999999992</v>
      </c>
      <c r="H896" s="3">
        <v>9</v>
      </c>
      <c r="I896" s="3">
        <v>284</v>
      </c>
      <c r="J896" s="18">
        <f t="shared" si="26"/>
        <v>2.5430531231757154</v>
      </c>
      <c r="K896" s="18">
        <f t="shared" si="27"/>
        <v>0.76327671468501401</v>
      </c>
    </row>
    <row r="897" spans="1:11" x14ac:dyDescent="0.25">
      <c r="A897" s="8">
        <v>45359</v>
      </c>
      <c r="B897" s="3" t="s">
        <v>30</v>
      </c>
      <c r="C897" s="3" t="s">
        <v>37</v>
      </c>
      <c r="D897" s="3">
        <v>10641</v>
      </c>
      <c r="E897" s="3">
        <v>7513</v>
      </c>
      <c r="F897" s="3">
        <v>18208</v>
      </c>
      <c r="G897" s="3">
        <v>10173.128500000001</v>
      </c>
      <c r="H897" s="3">
        <v>10</v>
      </c>
      <c r="I897" s="3">
        <v>18556</v>
      </c>
      <c r="J897" s="18">
        <f t="shared" si="26"/>
        <v>1.7898132319866007</v>
      </c>
      <c r="K897" s="18">
        <f t="shared" si="27"/>
        <v>174.38210694483601</v>
      </c>
    </row>
    <row r="898" spans="1:11" x14ac:dyDescent="0.25">
      <c r="A898" s="8">
        <v>45359</v>
      </c>
      <c r="B898" s="3" t="s">
        <v>22</v>
      </c>
      <c r="C898" s="3" t="s">
        <v>37</v>
      </c>
      <c r="D898" s="3">
        <v>48329</v>
      </c>
      <c r="E898" s="3">
        <v>28231</v>
      </c>
      <c r="F898" s="3">
        <v>33556</v>
      </c>
      <c r="G898" s="3">
        <v>8877.42</v>
      </c>
      <c r="H898" s="3">
        <v>7</v>
      </c>
      <c r="I898" s="3">
        <v>7277</v>
      </c>
      <c r="J898" s="18">
        <f t="shared" si="26"/>
        <v>3.7799270508773946</v>
      </c>
      <c r="K898" s="18">
        <f t="shared" si="27"/>
        <v>15.05721202590577</v>
      </c>
    </row>
    <row r="899" spans="1:11" x14ac:dyDescent="0.25">
      <c r="A899" s="8">
        <v>45359</v>
      </c>
      <c r="B899" s="3" t="s">
        <v>32</v>
      </c>
      <c r="C899" s="3" t="s">
        <v>37</v>
      </c>
      <c r="D899" s="3">
        <v>30208</v>
      </c>
      <c r="E899" s="3">
        <v>14791</v>
      </c>
      <c r="F899" s="3">
        <v>30760</v>
      </c>
      <c r="G899" s="3">
        <v>6588.19</v>
      </c>
      <c r="H899" s="3">
        <v>9</v>
      </c>
      <c r="I899" s="3">
        <v>3919</v>
      </c>
      <c r="J899" s="18">
        <f t="shared" ref="J899:J962" si="28">IFERROR(F899/G899,"NA")</f>
        <v>4.6689606705331812</v>
      </c>
      <c r="K899" s="18">
        <f t="shared" ref="K899:K962" si="29">(I899/D899)*100</f>
        <v>12.973384533898304</v>
      </c>
    </row>
    <row r="900" spans="1:11" x14ac:dyDescent="0.25">
      <c r="A900" s="8">
        <v>45359</v>
      </c>
      <c r="B900" s="3" t="s">
        <v>32</v>
      </c>
      <c r="C900" s="3" t="s">
        <v>37</v>
      </c>
      <c r="D900" s="3">
        <v>48467</v>
      </c>
      <c r="E900" s="3">
        <v>24689</v>
      </c>
      <c r="F900" s="3">
        <v>22971</v>
      </c>
      <c r="G900" s="3">
        <v>10028.61</v>
      </c>
      <c r="H900" s="3">
        <v>10</v>
      </c>
      <c r="I900" s="3">
        <v>16082</v>
      </c>
      <c r="J900" s="18">
        <f t="shared" si="28"/>
        <v>2.2905467457603796</v>
      </c>
      <c r="K900" s="18">
        <f t="shared" si="29"/>
        <v>33.1813398807436</v>
      </c>
    </row>
    <row r="901" spans="1:11" x14ac:dyDescent="0.25">
      <c r="A901" s="8">
        <v>45359</v>
      </c>
      <c r="B901" s="3" t="s">
        <v>21</v>
      </c>
      <c r="C901" s="3" t="s">
        <v>37</v>
      </c>
      <c r="D901" s="3">
        <v>17917</v>
      </c>
      <c r="E901" s="3">
        <v>9775</v>
      </c>
      <c r="F901" s="3">
        <v>33352</v>
      </c>
      <c r="G901" s="3">
        <v>11019.48</v>
      </c>
      <c r="H901" s="3">
        <v>8</v>
      </c>
      <c r="I901" s="3">
        <v>2380</v>
      </c>
      <c r="J901" s="18">
        <f t="shared" si="28"/>
        <v>3.0266400955398987</v>
      </c>
      <c r="K901" s="18">
        <f t="shared" si="29"/>
        <v>13.283473795836356</v>
      </c>
    </row>
    <row r="902" spans="1:11" x14ac:dyDescent="0.25">
      <c r="A902" s="8">
        <v>45359</v>
      </c>
      <c r="B902" s="3" t="s">
        <v>21</v>
      </c>
      <c r="C902" s="3" t="s">
        <v>37</v>
      </c>
      <c r="D902" s="3">
        <v>46150</v>
      </c>
      <c r="E902" s="3">
        <v>10661</v>
      </c>
      <c r="F902" s="3">
        <v>15802</v>
      </c>
      <c r="G902" s="3">
        <v>7040.89</v>
      </c>
      <c r="H902" s="3">
        <v>9</v>
      </c>
      <c r="I902" s="3">
        <v>2757</v>
      </c>
      <c r="J902" s="18">
        <f t="shared" si="28"/>
        <v>2.2443185449566743</v>
      </c>
      <c r="K902" s="18">
        <f t="shared" si="29"/>
        <v>5.9739978331527626</v>
      </c>
    </row>
    <row r="903" spans="1:11" x14ac:dyDescent="0.25">
      <c r="A903" s="8">
        <v>45359</v>
      </c>
      <c r="B903" s="3" t="s">
        <v>21</v>
      </c>
      <c r="C903" s="3" t="s">
        <v>37</v>
      </c>
      <c r="D903" s="3">
        <v>5866</v>
      </c>
      <c r="E903" s="3">
        <v>15211</v>
      </c>
      <c r="F903" s="3">
        <v>31263</v>
      </c>
      <c r="G903" s="3">
        <v>5945.11</v>
      </c>
      <c r="H903" s="3">
        <v>4</v>
      </c>
      <c r="I903" s="3">
        <v>19610</v>
      </c>
      <c r="J903" s="18">
        <f t="shared" si="28"/>
        <v>5.2586074942263474</v>
      </c>
      <c r="K903" s="18">
        <f t="shared" si="29"/>
        <v>334.29935219911357</v>
      </c>
    </row>
    <row r="904" spans="1:11" x14ac:dyDescent="0.25">
      <c r="A904" s="8">
        <v>45359</v>
      </c>
      <c r="B904" s="3" t="s">
        <v>30</v>
      </c>
      <c r="C904" s="3" t="s">
        <v>37</v>
      </c>
      <c r="D904" s="3">
        <v>41486</v>
      </c>
      <c r="E904" s="3">
        <v>9812</v>
      </c>
      <c r="F904" s="3">
        <v>12929</v>
      </c>
      <c r="G904" s="3">
        <v>8638.6435000000001</v>
      </c>
      <c r="H904" s="3">
        <v>6</v>
      </c>
      <c r="I904" s="3">
        <v>12291</v>
      </c>
      <c r="J904" s="18">
        <f t="shared" si="28"/>
        <v>1.4966470140827086</v>
      </c>
      <c r="K904" s="18">
        <f t="shared" si="29"/>
        <v>29.626862073952658</v>
      </c>
    </row>
    <row r="905" spans="1:11" x14ac:dyDescent="0.25">
      <c r="A905" s="8">
        <v>45359</v>
      </c>
      <c r="B905" s="3" t="s">
        <v>30</v>
      </c>
      <c r="C905" s="3" t="s">
        <v>37</v>
      </c>
      <c r="D905" s="3">
        <v>23204</v>
      </c>
      <c r="E905" s="3">
        <v>7536</v>
      </c>
      <c r="F905" s="3">
        <v>30260</v>
      </c>
      <c r="G905" s="3">
        <v>7591.5100999999995</v>
      </c>
      <c r="H905" s="3">
        <v>2</v>
      </c>
      <c r="I905" s="3">
        <v>11804</v>
      </c>
      <c r="J905" s="18">
        <f t="shared" si="28"/>
        <v>3.9860317119251416</v>
      </c>
      <c r="K905" s="18">
        <f t="shared" si="29"/>
        <v>50.870539562144458</v>
      </c>
    </row>
    <row r="906" spans="1:11" x14ac:dyDescent="0.25">
      <c r="A906" s="8">
        <v>45359</v>
      </c>
      <c r="B906" s="3" t="s">
        <v>32</v>
      </c>
      <c r="C906" s="3" t="s">
        <v>37</v>
      </c>
      <c r="D906" s="3">
        <v>7952</v>
      </c>
      <c r="E906" s="3">
        <v>23437</v>
      </c>
      <c r="F906" s="3">
        <v>17516</v>
      </c>
      <c r="G906" s="3">
        <v>5792.98</v>
      </c>
      <c r="H906" s="3">
        <v>8</v>
      </c>
      <c r="I906" s="3">
        <v>19420</v>
      </c>
      <c r="J906" s="18">
        <f t="shared" si="28"/>
        <v>3.0236596708429859</v>
      </c>
      <c r="K906" s="18">
        <f t="shared" si="29"/>
        <v>244.21529175050301</v>
      </c>
    </row>
    <row r="907" spans="1:11" x14ac:dyDescent="0.25">
      <c r="A907" s="8">
        <v>45360</v>
      </c>
      <c r="B907" s="3" t="s">
        <v>32</v>
      </c>
      <c r="C907" s="3" t="s">
        <v>37</v>
      </c>
      <c r="D907" s="3">
        <v>17406</v>
      </c>
      <c r="E907" s="3">
        <v>34671</v>
      </c>
      <c r="F907" s="3">
        <v>16581</v>
      </c>
      <c r="G907" s="3">
        <v>6549.05</v>
      </c>
      <c r="H907" s="3">
        <v>8</v>
      </c>
      <c r="I907" s="3">
        <v>8850</v>
      </c>
      <c r="J907" s="18">
        <f t="shared" si="28"/>
        <v>2.5318175918644688</v>
      </c>
      <c r="K907" s="18">
        <f t="shared" si="29"/>
        <v>50.844536366770079</v>
      </c>
    </row>
    <row r="908" spans="1:11" x14ac:dyDescent="0.25">
      <c r="A908" s="8">
        <v>45360</v>
      </c>
      <c r="B908" s="3" t="s">
        <v>32</v>
      </c>
      <c r="C908" s="3" t="s">
        <v>37</v>
      </c>
      <c r="D908" s="3">
        <v>6715</v>
      </c>
      <c r="E908" s="3">
        <v>7483</v>
      </c>
      <c r="F908" s="3">
        <v>38926</v>
      </c>
      <c r="G908" s="3">
        <v>4525.8599999999997</v>
      </c>
      <c r="H908" s="3">
        <v>3</v>
      </c>
      <c r="I908" s="3">
        <v>5044</v>
      </c>
      <c r="J908" s="18">
        <f t="shared" si="28"/>
        <v>8.6007963127449809</v>
      </c>
      <c r="K908" s="18">
        <f t="shared" si="29"/>
        <v>75.115413253909153</v>
      </c>
    </row>
    <row r="909" spans="1:11" x14ac:dyDescent="0.25">
      <c r="A909" s="8">
        <v>45360</v>
      </c>
      <c r="B909" s="3" t="s">
        <v>22</v>
      </c>
      <c r="C909" s="3" t="s">
        <v>37</v>
      </c>
      <c r="D909" s="3">
        <v>9834</v>
      </c>
      <c r="E909" s="3">
        <v>21013</v>
      </c>
      <c r="F909" s="3">
        <v>21239</v>
      </c>
      <c r="G909" s="3">
        <v>7795.15</v>
      </c>
      <c r="H909" s="3">
        <v>5</v>
      </c>
      <c r="I909" s="3">
        <v>3846</v>
      </c>
      <c r="J909" s="18">
        <f t="shared" si="28"/>
        <v>2.7246428869232795</v>
      </c>
      <c r="K909" s="18">
        <f t="shared" si="29"/>
        <v>39.10921293471629</v>
      </c>
    </row>
    <row r="910" spans="1:11" x14ac:dyDescent="0.25">
      <c r="A910" s="8">
        <v>45360</v>
      </c>
      <c r="B910" s="3" t="s">
        <v>22</v>
      </c>
      <c r="C910" s="3" t="s">
        <v>37</v>
      </c>
      <c r="D910" s="3">
        <v>38221</v>
      </c>
      <c r="E910" s="3">
        <v>36878</v>
      </c>
      <c r="F910" s="3">
        <v>5927</v>
      </c>
      <c r="G910" s="3">
        <v>9526.24</v>
      </c>
      <c r="H910" s="3">
        <v>9</v>
      </c>
      <c r="I910" s="3">
        <v>13527</v>
      </c>
      <c r="J910" s="18">
        <f t="shared" si="28"/>
        <v>0.62217622062849565</v>
      </c>
      <c r="K910" s="18">
        <f t="shared" si="29"/>
        <v>35.391538682922999</v>
      </c>
    </row>
    <row r="911" spans="1:11" x14ac:dyDescent="0.25">
      <c r="A911" s="8">
        <v>45360</v>
      </c>
      <c r="B911" s="3" t="s">
        <v>22</v>
      </c>
      <c r="C911" s="3" t="s">
        <v>37</v>
      </c>
      <c r="D911" s="3">
        <v>29201</v>
      </c>
      <c r="E911" s="3">
        <v>25956</v>
      </c>
      <c r="F911" s="3">
        <v>5394</v>
      </c>
      <c r="G911" s="3">
        <v>11997.19</v>
      </c>
      <c r="H911" s="3">
        <v>5</v>
      </c>
      <c r="I911" s="3">
        <v>9545</v>
      </c>
      <c r="J911" s="18">
        <f t="shared" si="28"/>
        <v>0.44960528257033522</v>
      </c>
      <c r="K911" s="18">
        <f t="shared" si="29"/>
        <v>32.68723673846786</v>
      </c>
    </row>
    <row r="912" spans="1:11" x14ac:dyDescent="0.25">
      <c r="A912" s="8">
        <v>45360</v>
      </c>
      <c r="B912" s="3" t="s">
        <v>30</v>
      </c>
      <c r="C912" s="3" t="s">
        <v>37</v>
      </c>
      <c r="D912" s="3">
        <v>43508</v>
      </c>
      <c r="E912" s="3">
        <v>21305</v>
      </c>
      <c r="F912" s="3">
        <v>7917</v>
      </c>
      <c r="G912" s="3">
        <v>7499.4989599999999</v>
      </c>
      <c r="H912" s="3">
        <v>9</v>
      </c>
      <c r="I912" s="3">
        <v>3678</v>
      </c>
      <c r="J912" s="18">
        <f t="shared" si="28"/>
        <v>1.0556705244212741</v>
      </c>
      <c r="K912" s="18">
        <f t="shared" si="29"/>
        <v>8.4536177254757749</v>
      </c>
    </row>
    <row r="913" spans="1:11" x14ac:dyDescent="0.25">
      <c r="A913" s="8">
        <v>45360</v>
      </c>
      <c r="B913" s="3" t="s">
        <v>32</v>
      </c>
      <c r="C913" s="3" t="s">
        <v>37</v>
      </c>
      <c r="D913" s="3">
        <v>6161</v>
      </c>
      <c r="E913" s="3">
        <v>32400</v>
      </c>
      <c r="F913" s="3">
        <v>15650</v>
      </c>
      <c r="G913" s="3">
        <v>0</v>
      </c>
      <c r="H913" s="3">
        <v>10</v>
      </c>
      <c r="I913" s="3">
        <v>1494</v>
      </c>
      <c r="J913" s="18" t="str">
        <f t="shared" si="28"/>
        <v>NA</v>
      </c>
      <c r="K913" s="18">
        <f t="shared" si="29"/>
        <v>24.24931017691933</v>
      </c>
    </row>
    <row r="914" spans="1:11" x14ac:dyDescent="0.25">
      <c r="A914" s="8">
        <v>45360</v>
      </c>
      <c r="B914" s="3" t="s">
        <v>22</v>
      </c>
      <c r="C914" s="3" t="s">
        <v>37</v>
      </c>
      <c r="D914" s="3">
        <v>11408</v>
      </c>
      <c r="E914" s="3">
        <v>38228</v>
      </c>
      <c r="F914" s="3">
        <v>13749</v>
      </c>
      <c r="G914" s="3">
        <v>22982.05</v>
      </c>
      <c r="H914" s="3">
        <v>6</v>
      </c>
      <c r="I914" s="3">
        <v>15657</v>
      </c>
      <c r="J914" s="18">
        <f t="shared" si="28"/>
        <v>0.59824950341679706</v>
      </c>
      <c r="K914" s="18">
        <f t="shared" si="29"/>
        <v>137.24579242636744</v>
      </c>
    </row>
    <row r="915" spans="1:11" x14ac:dyDescent="0.25">
      <c r="A915" s="8">
        <v>45360</v>
      </c>
      <c r="B915" s="3" t="s">
        <v>32</v>
      </c>
      <c r="C915" s="3" t="s">
        <v>37</v>
      </c>
      <c r="D915" s="3">
        <v>43943</v>
      </c>
      <c r="E915" s="3">
        <v>11590</v>
      </c>
      <c r="F915" s="3">
        <v>17582</v>
      </c>
      <c r="G915" s="3">
        <v>279.43</v>
      </c>
      <c r="H915" s="3">
        <v>6</v>
      </c>
      <c r="I915" s="3">
        <v>4178</v>
      </c>
      <c r="J915" s="18">
        <f t="shared" si="28"/>
        <v>62.92094621193143</v>
      </c>
      <c r="K915" s="18">
        <f t="shared" si="29"/>
        <v>9.5077714311722001</v>
      </c>
    </row>
    <row r="916" spans="1:11" x14ac:dyDescent="0.25">
      <c r="A916" s="8">
        <v>45361</v>
      </c>
      <c r="B916" s="3" t="s">
        <v>21</v>
      </c>
      <c r="C916" s="3" t="s">
        <v>37</v>
      </c>
      <c r="D916" s="3">
        <v>28676</v>
      </c>
      <c r="E916" s="3">
        <v>30304</v>
      </c>
      <c r="F916" s="3">
        <v>31077</v>
      </c>
      <c r="G916" s="3">
        <v>12676.45</v>
      </c>
      <c r="H916" s="3">
        <v>9</v>
      </c>
      <c r="I916" s="3">
        <v>16452</v>
      </c>
      <c r="J916" s="18">
        <f t="shared" si="28"/>
        <v>2.4515538656327283</v>
      </c>
      <c r="K916" s="18">
        <f t="shared" si="29"/>
        <v>57.372018412609847</v>
      </c>
    </row>
    <row r="917" spans="1:11" x14ac:dyDescent="0.25">
      <c r="A917" s="8">
        <v>45361</v>
      </c>
      <c r="B917" s="3" t="s">
        <v>21</v>
      </c>
      <c r="C917" s="3" t="s">
        <v>37</v>
      </c>
      <c r="D917" s="3">
        <v>12396</v>
      </c>
      <c r="E917" s="3">
        <v>14095</v>
      </c>
      <c r="F917" s="3">
        <v>27228</v>
      </c>
      <c r="G917" s="3">
        <v>11007.63</v>
      </c>
      <c r="H917" s="3">
        <v>5</v>
      </c>
      <c r="I917" s="3">
        <v>1941</v>
      </c>
      <c r="J917" s="18">
        <f t="shared" si="28"/>
        <v>2.4735569782051181</v>
      </c>
      <c r="K917" s="18">
        <f t="shared" si="29"/>
        <v>15.658276863504355</v>
      </c>
    </row>
    <row r="918" spans="1:11" x14ac:dyDescent="0.25">
      <c r="A918" s="8">
        <v>45361</v>
      </c>
      <c r="B918" s="3" t="s">
        <v>21</v>
      </c>
      <c r="C918" s="3" t="s">
        <v>37</v>
      </c>
      <c r="D918" s="3">
        <v>39751</v>
      </c>
      <c r="E918" s="3">
        <v>10102</v>
      </c>
      <c r="F918" s="3">
        <v>22535</v>
      </c>
      <c r="G918" s="3">
        <v>9980.58</v>
      </c>
      <c r="H918" s="3">
        <v>6</v>
      </c>
      <c r="I918" s="3">
        <v>8968</v>
      </c>
      <c r="J918" s="18">
        <f t="shared" si="28"/>
        <v>2.2578848123054973</v>
      </c>
      <c r="K918" s="18">
        <f t="shared" si="29"/>
        <v>22.560438731101105</v>
      </c>
    </row>
    <row r="919" spans="1:11" x14ac:dyDescent="0.25">
      <c r="A919" s="8">
        <v>45361</v>
      </c>
      <c r="B919" s="3" t="s">
        <v>30</v>
      </c>
      <c r="C919" s="3" t="s">
        <v>37</v>
      </c>
      <c r="D919" s="3">
        <v>48673</v>
      </c>
      <c r="E919" s="3">
        <v>8523</v>
      </c>
      <c r="F919" s="3">
        <v>31753</v>
      </c>
      <c r="G919" s="3">
        <v>6961.9953000000005</v>
      </c>
      <c r="H919" s="3">
        <v>5</v>
      </c>
      <c r="I919" s="3">
        <v>7016</v>
      </c>
      <c r="J919" s="18">
        <f t="shared" si="28"/>
        <v>4.5609051186805596</v>
      </c>
      <c r="K919" s="18">
        <f t="shared" si="29"/>
        <v>14.414562488443286</v>
      </c>
    </row>
    <row r="920" spans="1:11" x14ac:dyDescent="0.25">
      <c r="A920" s="8">
        <v>45361</v>
      </c>
      <c r="B920" s="3" t="s">
        <v>30</v>
      </c>
      <c r="C920" s="3" t="s">
        <v>37</v>
      </c>
      <c r="D920" s="3">
        <v>45234</v>
      </c>
      <c r="E920" s="3">
        <v>36731</v>
      </c>
      <c r="F920" s="3">
        <v>22034</v>
      </c>
      <c r="G920" s="3">
        <v>7403.4829000000009</v>
      </c>
      <c r="H920" s="3">
        <v>1</v>
      </c>
      <c r="I920" s="3">
        <v>11066</v>
      </c>
      <c r="J920" s="18">
        <f t="shared" si="28"/>
        <v>2.9761667984672453</v>
      </c>
      <c r="K920" s="18">
        <f t="shared" si="29"/>
        <v>24.463898837157892</v>
      </c>
    </row>
    <row r="921" spans="1:11" x14ac:dyDescent="0.25">
      <c r="A921" s="8">
        <v>45361</v>
      </c>
      <c r="B921" s="3" t="s">
        <v>30</v>
      </c>
      <c r="C921" s="3" t="s">
        <v>37</v>
      </c>
      <c r="D921" s="3">
        <v>19636</v>
      </c>
      <c r="E921" s="3">
        <v>28402</v>
      </c>
      <c r="F921" s="3">
        <v>7748</v>
      </c>
      <c r="G921" s="3">
        <v>4794.54</v>
      </c>
      <c r="H921" s="3">
        <v>6</v>
      </c>
      <c r="I921" s="3">
        <v>17282</v>
      </c>
      <c r="J921" s="18">
        <f t="shared" si="28"/>
        <v>1.6160048722088043</v>
      </c>
      <c r="K921" s="18">
        <f t="shared" si="29"/>
        <v>88.011815033611725</v>
      </c>
    </row>
    <row r="922" spans="1:11" x14ac:dyDescent="0.25">
      <c r="A922" s="8">
        <v>45361</v>
      </c>
      <c r="B922" s="3" t="s">
        <v>30</v>
      </c>
      <c r="C922" s="3" t="s">
        <v>37</v>
      </c>
      <c r="D922" s="3">
        <v>14886</v>
      </c>
      <c r="E922" s="3">
        <v>10003</v>
      </c>
      <c r="F922" s="3">
        <v>12433</v>
      </c>
      <c r="G922" s="3">
        <v>5353.03</v>
      </c>
      <c r="H922" s="3">
        <v>5</v>
      </c>
      <c r="I922" s="3">
        <v>258</v>
      </c>
      <c r="J922" s="18">
        <f t="shared" si="28"/>
        <v>2.3226098116393894</v>
      </c>
      <c r="K922" s="18">
        <f t="shared" si="29"/>
        <v>1.7331721080209594</v>
      </c>
    </row>
    <row r="923" spans="1:11" x14ac:dyDescent="0.25">
      <c r="A923" s="8">
        <v>45361</v>
      </c>
      <c r="B923" s="3" t="s">
        <v>32</v>
      </c>
      <c r="C923" s="3" t="s">
        <v>37</v>
      </c>
      <c r="D923" s="3">
        <v>33004</v>
      </c>
      <c r="E923" s="3">
        <v>10557</v>
      </c>
      <c r="F923" s="3">
        <v>5399</v>
      </c>
      <c r="G923" s="3">
        <v>5578.95</v>
      </c>
      <c r="H923" s="3">
        <v>4</v>
      </c>
      <c r="I923" s="3">
        <v>5645</v>
      </c>
      <c r="J923" s="18">
        <f t="shared" si="28"/>
        <v>0.96774482653545923</v>
      </c>
      <c r="K923" s="18">
        <f t="shared" si="29"/>
        <v>17.103987395467215</v>
      </c>
    </row>
    <row r="924" spans="1:11" x14ac:dyDescent="0.25">
      <c r="A924" s="8">
        <v>45361</v>
      </c>
      <c r="B924" s="3" t="s">
        <v>32</v>
      </c>
      <c r="C924" s="3" t="s">
        <v>37</v>
      </c>
      <c r="D924" s="3">
        <v>13697</v>
      </c>
      <c r="E924" s="3">
        <v>10855</v>
      </c>
      <c r="F924" s="3">
        <v>10656</v>
      </c>
      <c r="G924" s="3">
        <v>6471.07</v>
      </c>
      <c r="H924" s="3">
        <v>10</v>
      </c>
      <c r="I924" s="3">
        <v>2408</v>
      </c>
      <c r="J924" s="18">
        <f t="shared" si="28"/>
        <v>1.6467137583119948</v>
      </c>
      <c r="K924" s="18">
        <f t="shared" si="29"/>
        <v>17.580492078557349</v>
      </c>
    </row>
    <row r="925" spans="1:11" x14ac:dyDescent="0.25">
      <c r="A925" s="8">
        <v>45362</v>
      </c>
      <c r="B925" s="3" t="s">
        <v>21</v>
      </c>
      <c r="C925" s="3" t="s">
        <v>37</v>
      </c>
      <c r="D925" s="3">
        <v>32695</v>
      </c>
      <c r="E925" s="3">
        <v>8912</v>
      </c>
      <c r="F925" s="3">
        <v>10712</v>
      </c>
      <c r="G925" s="3">
        <v>5149.54</v>
      </c>
      <c r="H925" s="3">
        <v>4</v>
      </c>
      <c r="I925" s="3">
        <v>19132</v>
      </c>
      <c r="J925" s="18">
        <f t="shared" si="28"/>
        <v>2.0801858030037637</v>
      </c>
      <c r="K925" s="18">
        <f t="shared" si="29"/>
        <v>58.516592751185193</v>
      </c>
    </row>
    <row r="926" spans="1:11" x14ac:dyDescent="0.25">
      <c r="A926" s="8">
        <v>45362</v>
      </c>
      <c r="B926" s="3" t="s">
        <v>21</v>
      </c>
      <c r="C926" s="3" t="s">
        <v>37</v>
      </c>
      <c r="D926" s="3">
        <v>40172</v>
      </c>
      <c r="E926" s="3">
        <v>38526</v>
      </c>
      <c r="F926" s="3">
        <v>15248</v>
      </c>
      <c r="G926" s="3">
        <v>5561.97</v>
      </c>
      <c r="H926" s="3">
        <v>10</v>
      </c>
      <c r="I926" s="3">
        <v>5762</v>
      </c>
      <c r="J926" s="18">
        <f t="shared" si="28"/>
        <v>2.7414746933190934</v>
      </c>
      <c r="K926" s="18">
        <f t="shared" si="29"/>
        <v>14.343323708055362</v>
      </c>
    </row>
    <row r="927" spans="1:11" x14ac:dyDescent="0.25">
      <c r="A927" s="8">
        <v>45362</v>
      </c>
      <c r="B927" s="3" t="s">
        <v>22</v>
      </c>
      <c r="C927" s="3" t="s">
        <v>37</v>
      </c>
      <c r="D927" s="3">
        <v>39378</v>
      </c>
      <c r="E927" s="3">
        <v>10188</v>
      </c>
      <c r="F927" s="3">
        <v>31683</v>
      </c>
      <c r="G927" s="3">
        <v>7822.31</v>
      </c>
      <c r="H927" s="3">
        <v>5</v>
      </c>
      <c r="I927" s="3">
        <v>11006</v>
      </c>
      <c r="J927" s="18">
        <f t="shared" si="28"/>
        <v>4.0503380714903905</v>
      </c>
      <c r="K927" s="18">
        <f t="shared" si="29"/>
        <v>27.949616537152728</v>
      </c>
    </row>
    <row r="928" spans="1:11" x14ac:dyDescent="0.25">
      <c r="A928" s="8">
        <v>45362</v>
      </c>
      <c r="B928" s="3" t="s">
        <v>22</v>
      </c>
      <c r="C928" s="3" t="s">
        <v>37</v>
      </c>
      <c r="D928" s="3">
        <v>13619</v>
      </c>
      <c r="E928" s="3">
        <v>39748</v>
      </c>
      <c r="F928" s="3">
        <v>37602</v>
      </c>
      <c r="G928" s="3">
        <v>12594.29</v>
      </c>
      <c r="H928" s="3">
        <v>3</v>
      </c>
      <c r="I928" s="3">
        <v>18496</v>
      </c>
      <c r="J928" s="18">
        <f t="shared" si="28"/>
        <v>2.9856387299323739</v>
      </c>
      <c r="K928" s="18">
        <f t="shared" si="29"/>
        <v>135.8102650708569</v>
      </c>
    </row>
    <row r="929" spans="1:11" x14ac:dyDescent="0.25">
      <c r="A929" s="8">
        <v>45362</v>
      </c>
      <c r="B929" s="3" t="s">
        <v>30</v>
      </c>
      <c r="C929" s="3" t="s">
        <v>37</v>
      </c>
      <c r="D929" s="3">
        <v>15108</v>
      </c>
      <c r="E929" s="3">
        <v>21109</v>
      </c>
      <c r="F929" s="3">
        <v>5271</v>
      </c>
      <c r="G929" s="3">
        <v>6148.9760000000006</v>
      </c>
      <c r="H929" s="3">
        <v>2</v>
      </c>
      <c r="I929" s="3">
        <v>14827</v>
      </c>
      <c r="J929" s="18">
        <f t="shared" si="28"/>
        <v>0.85721590066378528</v>
      </c>
      <c r="K929" s="18">
        <f t="shared" si="29"/>
        <v>98.140058247286206</v>
      </c>
    </row>
    <row r="930" spans="1:11" x14ac:dyDescent="0.25">
      <c r="A930" s="8">
        <v>45362</v>
      </c>
      <c r="B930" s="3" t="s">
        <v>32</v>
      </c>
      <c r="C930" s="3" t="s">
        <v>37</v>
      </c>
      <c r="D930" s="3">
        <v>24046</v>
      </c>
      <c r="E930" s="3">
        <v>27890</v>
      </c>
      <c r="F930" s="3">
        <v>13722</v>
      </c>
      <c r="G930" s="3">
        <v>4743.67</v>
      </c>
      <c r="H930" s="3">
        <v>4</v>
      </c>
      <c r="I930" s="3">
        <v>3713</v>
      </c>
      <c r="J930" s="18">
        <f t="shared" si="28"/>
        <v>2.8926970046398672</v>
      </c>
      <c r="K930" s="18">
        <f t="shared" si="29"/>
        <v>15.441237627879897</v>
      </c>
    </row>
    <row r="931" spans="1:11" x14ac:dyDescent="0.25">
      <c r="A931" s="8">
        <v>45362</v>
      </c>
      <c r="B931" s="3" t="s">
        <v>32</v>
      </c>
      <c r="C931" s="3" t="s">
        <v>37</v>
      </c>
      <c r="D931" s="3">
        <v>38199</v>
      </c>
      <c r="E931" s="3">
        <v>21923</v>
      </c>
      <c r="F931" s="3">
        <v>29569</v>
      </c>
      <c r="G931" s="3">
        <v>6106.63</v>
      </c>
      <c r="H931" s="3">
        <v>10</v>
      </c>
      <c r="I931" s="3">
        <v>357</v>
      </c>
      <c r="J931" s="18">
        <f t="shared" si="28"/>
        <v>4.8421142266683912</v>
      </c>
      <c r="K931" s="18">
        <f t="shared" si="29"/>
        <v>0.93457943925233633</v>
      </c>
    </row>
    <row r="932" spans="1:11" x14ac:dyDescent="0.25">
      <c r="A932" s="8">
        <v>45362</v>
      </c>
      <c r="B932" s="3" t="s">
        <v>32</v>
      </c>
      <c r="C932" s="3" t="s">
        <v>37</v>
      </c>
      <c r="D932" s="3">
        <v>35967</v>
      </c>
      <c r="E932" s="3">
        <v>25914</v>
      </c>
      <c r="F932" s="3">
        <v>23990</v>
      </c>
      <c r="G932" s="3">
        <v>5440.02</v>
      </c>
      <c r="H932" s="3">
        <v>10</v>
      </c>
      <c r="I932" s="3">
        <v>2262</v>
      </c>
      <c r="J932" s="18">
        <f t="shared" si="28"/>
        <v>4.4099102576828759</v>
      </c>
      <c r="K932" s="18">
        <f t="shared" si="29"/>
        <v>6.2890983401451326</v>
      </c>
    </row>
    <row r="933" spans="1:11" x14ac:dyDescent="0.25">
      <c r="A933" s="8">
        <v>45362</v>
      </c>
      <c r="B933" s="3" t="s">
        <v>22</v>
      </c>
      <c r="C933" s="3" t="s">
        <v>37</v>
      </c>
      <c r="D933" s="3">
        <v>20274</v>
      </c>
      <c r="E933" s="3">
        <v>21791</v>
      </c>
      <c r="F933" s="3">
        <v>13285</v>
      </c>
      <c r="G933" s="3">
        <v>12684.08</v>
      </c>
      <c r="H933" s="3">
        <v>4</v>
      </c>
      <c r="I933" s="3">
        <v>12181</v>
      </c>
      <c r="J933" s="18">
        <f t="shared" si="28"/>
        <v>1.047375923204521</v>
      </c>
      <c r="K933" s="18">
        <f t="shared" si="29"/>
        <v>60.081878267732073</v>
      </c>
    </row>
    <row r="934" spans="1:11" x14ac:dyDescent="0.25">
      <c r="A934" s="8">
        <v>45362</v>
      </c>
      <c r="B934" s="3" t="s">
        <v>22</v>
      </c>
      <c r="C934" s="3" t="s">
        <v>37</v>
      </c>
      <c r="D934" s="3">
        <v>33476</v>
      </c>
      <c r="E934" s="3">
        <v>34972</v>
      </c>
      <c r="F934" s="3">
        <v>35892</v>
      </c>
      <c r="G934" s="3">
        <v>19102.41</v>
      </c>
      <c r="H934" s="3">
        <v>8</v>
      </c>
      <c r="I934" s="3">
        <v>13952</v>
      </c>
      <c r="J934" s="18">
        <f t="shared" si="28"/>
        <v>1.8789252246182551</v>
      </c>
      <c r="K934" s="18">
        <f t="shared" si="29"/>
        <v>41.677619787310313</v>
      </c>
    </row>
    <row r="935" spans="1:11" x14ac:dyDescent="0.25">
      <c r="A935" s="8">
        <v>45363</v>
      </c>
      <c r="B935" s="3" t="s">
        <v>22</v>
      </c>
      <c r="C935" s="3" t="s">
        <v>37</v>
      </c>
      <c r="D935" s="3">
        <v>20179</v>
      </c>
      <c r="E935" s="3">
        <v>6765</v>
      </c>
      <c r="F935" s="3">
        <v>15369</v>
      </c>
      <c r="G935" s="3">
        <v>18795.849999999999</v>
      </c>
      <c r="H935" s="3">
        <v>8</v>
      </c>
      <c r="I935" s="3">
        <v>10982</v>
      </c>
      <c r="J935" s="18">
        <f t="shared" si="28"/>
        <v>0.81768049862070624</v>
      </c>
      <c r="K935" s="18">
        <f t="shared" si="29"/>
        <v>54.422914911541696</v>
      </c>
    </row>
    <row r="936" spans="1:11" x14ac:dyDescent="0.25">
      <c r="A936" s="8">
        <v>45363</v>
      </c>
      <c r="B936" s="3" t="s">
        <v>30</v>
      </c>
      <c r="C936" s="3" t="s">
        <v>37</v>
      </c>
      <c r="D936" s="3">
        <v>32536</v>
      </c>
      <c r="E936" s="3">
        <v>16701</v>
      </c>
      <c r="F936" s="3">
        <v>26964</v>
      </c>
      <c r="G936" s="3">
        <v>6244.8974500000004</v>
      </c>
      <c r="H936" s="3">
        <v>7</v>
      </c>
      <c r="I936" s="3">
        <v>1599</v>
      </c>
      <c r="J936" s="18">
        <f t="shared" si="28"/>
        <v>4.3177650579354188</v>
      </c>
      <c r="K936" s="18">
        <f t="shared" si="29"/>
        <v>4.914556183919351</v>
      </c>
    </row>
    <row r="937" spans="1:11" x14ac:dyDescent="0.25">
      <c r="A937" s="8">
        <v>45363</v>
      </c>
      <c r="B937" s="3" t="s">
        <v>22</v>
      </c>
      <c r="C937" s="3" t="s">
        <v>37</v>
      </c>
      <c r="D937" s="3">
        <v>17259</v>
      </c>
      <c r="E937" s="3">
        <v>9001</v>
      </c>
      <c r="F937" s="3">
        <v>11113</v>
      </c>
      <c r="G937" s="3">
        <v>12406.663999999999</v>
      </c>
      <c r="H937" s="3">
        <v>2</v>
      </c>
      <c r="I937" s="3">
        <v>12223</v>
      </c>
      <c r="J937" s="18">
        <f t="shared" si="28"/>
        <v>0.89572829569657086</v>
      </c>
      <c r="K937" s="18">
        <f t="shared" si="29"/>
        <v>70.821020916623212</v>
      </c>
    </row>
    <row r="938" spans="1:11" x14ac:dyDescent="0.25">
      <c r="A938" s="8">
        <v>45363</v>
      </c>
      <c r="B938" s="3" t="s">
        <v>22</v>
      </c>
      <c r="C938" s="3" t="s">
        <v>37</v>
      </c>
      <c r="D938" s="3">
        <v>25252</v>
      </c>
      <c r="E938" s="3">
        <v>39176</v>
      </c>
      <c r="F938" s="3">
        <v>14060</v>
      </c>
      <c r="G938" s="3">
        <v>19746.072</v>
      </c>
      <c r="H938" s="3">
        <v>1</v>
      </c>
      <c r="I938" s="3">
        <v>11176</v>
      </c>
      <c r="J938" s="18">
        <f t="shared" si="28"/>
        <v>0.71204034908816294</v>
      </c>
      <c r="K938" s="18">
        <f t="shared" si="29"/>
        <v>44.257880563915734</v>
      </c>
    </row>
    <row r="939" spans="1:11" x14ac:dyDescent="0.25">
      <c r="A939" s="8">
        <v>45363</v>
      </c>
      <c r="B939" s="3" t="s">
        <v>22</v>
      </c>
      <c r="C939" s="3" t="s">
        <v>37</v>
      </c>
      <c r="D939" s="3">
        <v>39081</v>
      </c>
      <c r="E939" s="3">
        <v>17658</v>
      </c>
      <c r="F939" s="3">
        <v>33665</v>
      </c>
      <c r="G939" s="3">
        <v>18498.828000000001</v>
      </c>
      <c r="H939" s="3">
        <v>4</v>
      </c>
      <c r="I939" s="3">
        <v>18925</v>
      </c>
      <c r="J939" s="18">
        <f t="shared" si="28"/>
        <v>1.8198450193709568</v>
      </c>
      <c r="K939" s="18">
        <f t="shared" si="29"/>
        <v>48.425065888795068</v>
      </c>
    </row>
    <row r="940" spans="1:11" x14ac:dyDescent="0.25">
      <c r="A940" s="8">
        <v>45363</v>
      </c>
      <c r="B940" s="3" t="s">
        <v>32</v>
      </c>
      <c r="C940" s="3" t="s">
        <v>37</v>
      </c>
      <c r="D940" s="3">
        <v>26848</v>
      </c>
      <c r="E940" s="3">
        <v>26406</v>
      </c>
      <c r="F940" s="3">
        <v>5721</v>
      </c>
      <c r="G940" s="3">
        <v>4628.8100000000004</v>
      </c>
      <c r="H940" s="3">
        <v>8</v>
      </c>
      <c r="I940" s="3">
        <v>2988</v>
      </c>
      <c r="J940" s="18">
        <f t="shared" si="28"/>
        <v>1.2359548134401714</v>
      </c>
      <c r="K940" s="18">
        <f t="shared" si="29"/>
        <v>11.129320619785458</v>
      </c>
    </row>
    <row r="941" spans="1:11" x14ac:dyDescent="0.25">
      <c r="A941" s="8">
        <v>45363</v>
      </c>
      <c r="B941" s="3" t="s">
        <v>21</v>
      </c>
      <c r="C941" s="3" t="s">
        <v>37</v>
      </c>
      <c r="D941" s="3">
        <v>33231</v>
      </c>
      <c r="E941" s="3">
        <v>10903</v>
      </c>
      <c r="F941" s="3">
        <v>12634</v>
      </c>
      <c r="G941" s="3">
        <v>12391.29</v>
      </c>
      <c r="H941" s="3">
        <v>2</v>
      </c>
      <c r="I941" s="3">
        <v>4881</v>
      </c>
      <c r="J941" s="18">
        <f t="shared" si="28"/>
        <v>1.0195871454868701</v>
      </c>
      <c r="K941" s="18">
        <f t="shared" si="29"/>
        <v>14.688092443802473</v>
      </c>
    </row>
    <row r="942" spans="1:11" x14ac:dyDescent="0.25">
      <c r="A942" s="8">
        <v>45363</v>
      </c>
      <c r="B942" s="3" t="s">
        <v>21</v>
      </c>
      <c r="C942" s="3" t="s">
        <v>37</v>
      </c>
      <c r="D942" s="3">
        <v>26920</v>
      </c>
      <c r="E942" s="3">
        <v>5283</v>
      </c>
      <c r="F942" s="3">
        <v>28563</v>
      </c>
      <c r="G942" s="3">
        <v>8318.8799999999992</v>
      </c>
      <c r="H942" s="3">
        <v>1</v>
      </c>
      <c r="I942" s="3">
        <v>2913</v>
      </c>
      <c r="J942" s="18">
        <f t="shared" si="28"/>
        <v>3.4335150885696155</v>
      </c>
      <c r="K942" s="18">
        <f t="shared" si="29"/>
        <v>10.820950965824666</v>
      </c>
    </row>
    <row r="943" spans="1:11" x14ac:dyDescent="0.25">
      <c r="A943" s="8">
        <v>45364</v>
      </c>
      <c r="B943" s="3" t="s">
        <v>21</v>
      </c>
      <c r="C943" s="3" t="s">
        <v>37</v>
      </c>
      <c r="D943" s="3">
        <v>45313</v>
      </c>
      <c r="E943" s="3">
        <v>38011</v>
      </c>
      <c r="F943" s="3">
        <v>24081</v>
      </c>
      <c r="G943" s="3">
        <v>7301.99</v>
      </c>
      <c r="H943" s="3">
        <v>7</v>
      </c>
      <c r="I943" s="3">
        <v>16727</v>
      </c>
      <c r="J943" s="18">
        <f t="shared" si="28"/>
        <v>3.2978681154041571</v>
      </c>
      <c r="K943" s="18">
        <f t="shared" si="29"/>
        <v>36.914351289916802</v>
      </c>
    </row>
    <row r="944" spans="1:11" x14ac:dyDescent="0.25">
      <c r="A944" s="8">
        <v>45364</v>
      </c>
      <c r="B944" s="3" t="s">
        <v>30</v>
      </c>
      <c r="C944" s="3" t="s">
        <v>37</v>
      </c>
      <c r="D944" s="3">
        <v>41872</v>
      </c>
      <c r="E944" s="3">
        <v>20275</v>
      </c>
      <c r="F944" s="3">
        <v>8695</v>
      </c>
      <c r="G944" s="3">
        <v>6349.1958400000003</v>
      </c>
      <c r="H944" s="3">
        <v>10</v>
      </c>
      <c r="I944" s="3">
        <v>15086</v>
      </c>
      <c r="J944" s="18">
        <f t="shared" si="28"/>
        <v>1.3694647667380819</v>
      </c>
      <c r="K944" s="18">
        <f t="shared" si="29"/>
        <v>36.028849828047385</v>
      </c>
    </row>
    <row r="945" spans="1:11" x14ac:dyDescent="0.25">
      <c r="A945" s="8">
        <v>45364</v>
      </c>
      <c r="B945" s="3" t="s">
        <v>21</v>
      </c>
      <c r="C945" s="3" t="s">
        <v>37</v>
      </c>
      <c r="D945" s="3">
        <v>31805</v>
      </c>
      <c r="E945" s="3">
        <v>28761</v>
      </c>
      <c r="F945" s="3">
        <v>10864</v>
      </c>
      <c r="G945" s="3">
        <v>7670.75</v>
      </c>
      <c r="H945" s="3">
        <v>9</v>
      </c>
      <c r="I945" s="3">
        <v>11318</v>
      </c>
      <c r="J945" s="18">
        <f t="shared" si="28"/>
        <v>1.4162891503438386</v>
      </c>
      <c r="K945" s="18">
        <f t="shared" si="29"/>
        <v>35.585599748467224</v>
      </c>
    </row>
    <row r="946" spans="1:11" x14ac:dyDescent="0.25">
      <c r="A946" s="8">
        <v>45364</v>
      </c>
      <c r="B946" s="3" t="s">
        <v>32</v>
      </c>
      <c r="C946" s="3" t="s">
        <v>37</v>
      </c>
      <c r="D946" s="3">
        <v>8170</v>
      </c>
      <c r="E946" s="3">
        <v>14734</v>
      </c>
      <c r="F946" s="3">
        <v>26875</v>
      </c>
      <c r="G946" s="3">
        <v>5338.31</v>
      </c>
      <c r="H946" s="3">
        <v>6</v>
      </c>
      <c r="I946" s="3">
        <v>5912</v>
      </c>
      <c r="J946" s="18">
        <f t="shared" si="28"/>
        <v>5.0343648083382186</v>
      </c>
      <c r="K946" s="18">
        <f t="shared" si="29"/>
        <v>72.362301101591186</v>
      </c>
    </row>
    <row r="947" spans="1:11" x14ac:dyDescent="0.25">
      <c r="A947" s="8">
        <v>45364</v>
      </c>
      <c r="B947" s="3" t="s">
        <v>32</v>
      </c>
      <c r="C947" s="3" t="s">
        <v>37</v>
      </c>
      <c r="D947" s="3">
        <v>44516</v>
      </c>
      <c r="E947" s="3">
        <v>20167</v>
      </c>
      <c r="F947" s="3">
        <v>32516</v>
      </c>
      <c r="G947" s="3">
        <v>1259.1500000000001</v>
      </c>
      <c r="H947" s="3">
        <v>9</v>
      </c>
      <c r="I947" s="3">
        <v>6822</v>
      </c>
      <c r="J947" s="18">
        <f t="shared" si="28"/>
        <v>25.823770003573838</v>
      </c>
      <c r="K947" s="18">
        <f t="shared" si="29"/>
        <v>15.324827028484139</v>
      </c>
    </row>
    <row r="948" spans="1:11" x14ac:dyDescent="0.25">
      <c r="A948" s="8">
        <v>45364</v>
      </c>
      <c r="B948" s="3" t="s">
        <v>21</v>
      </c>
      <c r="C948" s="3" t="s">
        <v>37</v>
      </c>
      <c r="D948" s="3">
        <v>8480</v>
      </c>
      <c r="E948" s="3">
        <v>17797</v>
      </c>
      <c r="F948" s="3">
        <v>6060</v>
      </c>
      <c r="G948" s="3">
        <v>5151.63</v>
      </c>
      <c r="H948" s="3">
        <v>1</v>
      </c>
      <c r="I948" s="3">
        <v>7786</v>
      </c>
      <c r="J948" s="18">
        <f t="shared" si="28"/>
        <v>1.1763267160102724</v>
      </c>
      <c r="K948" s="18">
        <f t="shared" si="29"/>
        <v>91.816037735849051</v>
      </c>
    </row>
    <row r="949" spans="1:11" x14ac:dyDescent="0.25">
      <c r="A949" s="8">
        <v>45364</v>
      </c>
      <c r="B949" s="3" t="s">
        <v>21</v>
      </c>
      <c r="C949" s="3" t="s">
        <v>37</v>
      </c>
      <c r="D949" s="3">
        <v>17898</v>
      </c>
      <c r="E949" s="3">
        <v>25668</v>
      </c>
      <c r="F949" s="3">
        <v>12604</v>
      </c>
      <c r="G949" s="3">
        <v>5397.23</v>
      </c>
      <c r="H949" s="3">
        <v>8</v>
      </c>
      <c r="I949" s="3">
        <v>18373</v>
      </c>
      <c r="J949" s="18">
        <f t="shared" si="28"/>
        <v>2.3352719821093415</v>
      </c>
      <c r="K949" s="18">
        <f t="shared" si="29"/>
        <v>102.65392781316349</v>
      </c>
    </row>
    <row r="950" spans="1:11" x14ac:dyDescent="0.25">
      <c r="A950" s="8">
        <v>45364</v>
      </c>
      <c r="B950" s="3" t="s">
        <v>21</v>
      </c>
      <c r="C950" s="3" t="s">
        <v>37</v>
      </c>
      <c r="D950" s="3">
        <v>37833</v>
      </c>
      <c r="E950" s="3">
        <v>25749</v>
      </c>
      <c r="F950" s="3">
        <v>18921</v>
      </c>
      <c r="G950" s="3">
        <v>5413.86</v>
      </c>
      <c r="H950" s="3">
        <v>7</v>
      </c>
      <c r="I950" s="3">
        <v>15332</v>
      </c>
      <c r="J950" s="18">
        <f t="shared" si="28"/>
        <v>3.4949185978211483</v>
      </c>
      <c r="K950" s="18">
        <f t="shared" si="29"/>
        <v>40.525467184732904</v>
      </c>
    </row>
    <row r="951" spans="1:11" x14ac:dyDescent="0.25">
      <c r="A951" s="8">
        <v>45364</v>
      </c>
      <c r="B951" s="3" t="s">
        <v>21</v>
      </c>
      <c r="C951" s="3" t="s">
        <v>37</v>
      </c>
      <c r="D951" s="3">
        <v>10355</v>
      </c>
      <c r="E951" s="3">
        <v>12750</v>
      </c>
      <c r="F951" s="3">
        <v>31083</v>
      </c>
      <c r="G951" s="3">
        <v>7586.96</v>
      </c>
      <c r="H951" s="3">
        <v>10</v>
      </c>
      <c r="I951" s="3">
        <v>13197</v>
      </c>
      <c r="J951" s="18">
        <f t="shared" si="28"/>
        <v>4.0968978352330838</v>
      </c>
      <c r="K951" s="18">
        <f t="shared" si="29"/>
        <v>127.44567841622406</v>
      </c>
    </row>
    <row r="952" spans="1:11" x14ac:dyDescent="0.25">
      <c r="A952" s="8">
        <v>45365</v>
      </c>
      <c r="B952" s="3" t="s">
        <v>30</v>
      </c>
      <c r="C952" s="3" t="s">
        <v>37</v>
      </c>
      <c r="D952" s="3">
        <v>14768</v>
      </c>
      <c r="E952" s="3">
        <v>17116</v>
      </c>
      <c r="F952" s="3">
        <v>12532</v>
      </c>
      <c r="G952" s="3">
        <v>8016.8553999999995</v>
      </c>
      <c r="H952" s="3">
        <v>4</v>
      </c>
      <c r="I952" s="3">
        <v>19576</v>
      </c>
      <c r="J952" s="18">
        <f t="shared" si="28"/>
        <v>1.5632064412687301</v>
      </c>
      <c r="K952" s="18">
        <f t="shared" si="29"/>
        <v>132.55687973997834</v>
      </c>
    </row>
    <row r="953" spans="1:11" x14ac:dyDescent="0.25">
      <c r="A953" s="8">
        <v>45365</v>
      </c>
      <c r="B953" s="3" t="s">
        <v>19</v>
      </c>
      <c r="C953" s="3" t="s">
        <v>37</v>
      </c>
      <c r="D953" s="3">
        <v>19791</v>
      </c>
      <c r="E953" s="3">
        <v>39080</v>
      </c>
      <c r="F953" s="3">
        <v>13667</v>
      </c>
      <c r="G953" s="3">
        <v>10312.798185</v>
      </c>
      <c r="H953" s="3">
        <v>9</v>
      </c>
      <c r="I953" s="3">
        <v>5573</v>
      </c>
      <c r="J953" s="18">
        <f t="shared" si="28"/>
        <v>1.3252465291019364</v>
      </c>
      <c r="K953" s="18">
        <f t="shared" si="29"/>
        <v>28.15926431206104</v>
      </c>
    </row>
    <row r="954" spans="1:11" x14ac:dyDescent="0.25">
      <c r="A954" s="8">
        <v>45365</v>
      </c>
      <c r="B954" s="3" t="s">
        <v>22</v>
      </c>
      <c r="C954" s="3" t="s">
        <v>37</v>
      </c>
      <c r="D954" s="3">
        <v>11001</v>
      </c>
      <c r="E954" s="3">
        <v>33267</v>
      </c>
      <c r="F954" s="3">
        <v>29527</v>
      </c>
      <c r="G954" s="3">
        <v>7471.42</v>
      </c>
      <c r="H954" s="3">
        <v>6</v>
      </c>
      <c r="I954" s="3">
        <v>19996</v>
      </c>
      <c r="J954" s="18">
        <f t="shared" si="28"/>
        <v>3.9519930615599175</v>
      </c>
      <c r="K954" s="18">
        <f t="shared" si="29"/>
        <v>181.76529406417598</v>
      </c>
    </row>
    <row r="955" spans="1:11" x14ac:dyDescent="0.25">
      <c r="A955" s="8">
        <v>45365</v>
      </c>
      <c r="B955" s="3" t="s">
        <v>22</v>
      </c>
      <c r="C955" s="3" t="s">
        <v>37</v>
      </c>
      <c r="D955" s="3">
        <v>37227</v>
      </c>
      <c r="E955" s="3">
        <v>25205</v>
      </c>
      <c r="F955" s="3">
        <v>5360</v>
      </c>
      <c r="G955" s="3">
        <v>7637.36</v>
      </c>
      <c r="H955" s="3">
        <v>9</v>
      </c>
      <c r="I955" s="3">
        <v>2852</v>
      </c>
      <c r="J955" s="18">
        <f t="shared" si="28"/>
        <v>0.7018131919930447</v>
      </c>
      <c r="K955" s="18">
        <f t="shared" si="29"/>
        <v>7.661106186370108</v>
      </c>
    </row>
    <row r="956" spans="1:11" x14ac:dyDescent="0.25">
      <c r="A956" s="8">
        <v>45365</v>
      </c>
      <c r="B956" s="3" t="s">
        <v>32</v>
      </c>
      <c r="C956" s="3" t="s">
        <v>37</v>
      </c>
      <c r="D956" s="3">
        <v>25211</v>
      </c>
      <c r="E956" s="3">
        <v>27801</v>
      </c>
      <c r="F956" s="3">
        <v>38613</v>
      </c>
      <c r="G956" s="3">
        <v>6696.99</v>
      </c>
      <c r="H956" s="3">
        <v>3</v>
      </c>
      <c r="I956" s="3">
        <v>1398</v>
      </c>
      <c r="J956" s="18">
        <f t="shared" si="28"/>
        <v>5.7657246016493975</v>
      </c>
      <c r="K956" s="18">
        <f t="shared" si="29"/>
        <v>5.5451985244536113</v>
      </c>
    </row>
    <row r="957" spans="1:11" x14ac:dyDescent="0.25">
      <c r="A957" s="8">
        <v>45365</v>
      </c>
      <c r="B957" s="3" t="s">
        <v>32</v>
      </c>
      <c r="C957" s="3" t="s">
        <v>37</v>
      </c>
      <c r="D957" s="3">
        <v>43199</v>
      </c>
      <c r="E957" s="3">
        <v>36352</v>
      </c>
      <c r="F957" s="3">
        <v>6429</v>
      </c>
      <c r="G957" s="3">
        <v>58.34</v>
      </c>
      <c r="H957" s="3">
        <v>4</v>
      </c>
      <c r="I957" s="3">
        <v>13204</v>
      </c>
      <c r="J957" s="18">
        <f t="shared" si="28"/>
        <v>110.19883441892354</v>
      </c>
      <c r="K957" s="18">
        <f t="shared" si="29"/>
        <v>30.565522350054398</v>
      </c>
    </row>
    <row r="958" spans="1:11" x14ac:dyDescent="0.25">
      <c r="A958" s="8">
        <v>45365</v>
      </c>
      <c r="B958" s="3" t="s">
        <v>22</v>
      </c>
      <c r="C958" s="3" t="s">
        <v>37</v>
      </c>
      <c r="D958" s="3">
        <v>15404</v>
      </c>
      <c r="E958" s="3">
        <v>38784</v>
      </c>
      <c r="F958" s="3">
        <v>38934</v>
      </c>
      <c r="G958" s="3">
        <v>9183.4500000000007</v>
      </c>
      <c r="H958" s="3">
        <v>1</v>
      </c>
      <c r="I958" s="3">
        <v>13932</v>
      </c>
      <c r="J958" s="18">
        <f t="shared" si="28"/>
        <v>4.2395831631903036</v>
      </c>
      <c r="K958" s="18">
        <f t="shared" si="29"/>
        <v>90.444040508958707</v>
      </c>
    </row>
    <row r="959" spans="1:11" x14ac:dyDescent="0.25">
      <c r="A959" s="8">
        <v>45365</v>
      </c>
      <c r="B959" s="3" t="s">
        <v>22</v>
      </c>
      <c r="C959" s="3" t="s">
        <v>37</v>
      </c>
      <c r="D959" s="3">
        <v>26476</v>
      </c>
      <c r="E959" s="3">
        <v>9643</v>
      </c>
      <c r="F959" s="3">
        <v>35407</v>
      </c>
      <c r="G959" s="3">
        <v>9204.3799999999992</v>
      </c>
      <c r="H959" s="3">
        <v>4</v>
      </c>
      <c r="I959" s="3">
        <v>812</v>
      </c>
      <c r="J959" s="18">
        <f t="shared" si="28"/>
        <v>3.8467555663716624</v>
      </c>
      <c r="K959" s="18">
        <f t="shared" si="29"/>
        <v>3.0669285390542376</v>
      </c>
    </row>
    <row r="960" spans="1:11" x14ac:dyDescent="0.25">
      <c r="A960" s="8">
        <v>45365</v>
      </c>
      <c r="B960" s="3" t="s">
        <v>30</v>
      </c>
      <c r="C960" s="3" t="s">
        <v>37</v>
      </c>
      <c r="D960" s="3">
        <v>40207</v>
      </c>
      <c r="E960" s="3">
        <v>35816</v>
      </c>
      <c r="F960" s="3">
        <v>8914</v>
      </c>
      <c r="G960" s="3">
        <v>6395.6476000000002</v>
      </c>
      <c r="H960" s="3">
        <v>8</v>
      </c>
      <c r="I960" s="3">
        <v>8789</v>
      </c>
      <c r="J960" s="18">
        <f t="shared" si="28"/>
        <v>1.3937603441440394</v>
      </c>
      <c r="K960" s="18">
        <f t="shared" si="29"/>
        <v>21.859377720297459</v>
      </c>
    </row>
    <row r="961" spans="1:11" x14ac:dyDescent="0.25">
      <c r="A961" s="8">
        <v>45366</v>
      </c>
      <c r="B961" s="3" t="s">
        <v>22</v>
      </c>
      <c r="C961" s="3" t="s">
        <v>37</v>
      </c>
      <c r="D961" s="3">
        <v>20109</v>
      </c>
      <c r="E961" s="3">
        <v>13575</v>
      </c>
      <c r="F961" s="3">
        <v>6778</v>
      </c>
      <c r="G961" s="3">
        <v>7390.97</v>
      </c>
      <c r="H961" s="3">
        <v>5</v>
      </c>
      <c r="I961" s="3">
        <v>1109</v>
      </c>
      <c r="J961" s="18">
        <f t="shared" si="28"/>
        <v>0.917065013117358</v>
      </c>
      <c r="K961" s="18">
        <f t="shared" si="29"/>
        <v>5.5149435576110202</v>
      </c>
    </row>
    <row r="962" spans="1:11" x14ac:dyDescent="0.25">
      <c r="A962" s="8">
        <v>45366</v>
      </c>
      <c r="B962" s="3" t="s">
        <v>32</v>
      </c>
      <c r="C962" s="3" t="s">
        <v>37</v>
      </c>
      <c r="D962" s="3">
        <v>40869</v>
      </c>
      <c r="E962" s="3">
        <v>32910</v>
      </c>
      <c r="F962" s="3">
        <v>17088</v>
      </c>
      <c r="G962" s="3">
        <v>0</v>
      </c>
      <c r="H962" s="3">
        <v>5</v>
      </c>
      <c r="I962" s="3">
        <v>9511</v>
      </c>
      <c r="J962" s="18" t="str">
        <f t="shared" si="28"/>
        <v>NA</v>
      </c>
      <c r="K962" s="18">
        <f t="shared" si="29"/>
        <v>23.271917590349652</v>
      </c>
    </row>
    <row r="963" spans="1:11" x14ac:dyDescent="0.25">
      <c r="A963" s="8">
        <v>45366</v>
      </c>
      <c r="B963" s="3" t="s">
        <v>32</v>
      </c>
      <c r="C963" s="3" t="s">
        <v>37</v>
      </c>
      <c r="D963" s="3">
        <v>24043</v>
      </c>
      <c r="E963" s="3">
        <v>14162</v>
      </c>
      <c r="F963" s="3">
        <v>23473</v>
      </c>
      <c r="G963" s="3">
        <v>5478.32</v>
      </c>
      <c r="H963" s="3">
        <v>9</v>
      </c>
      <c r="I963" s="3">
        <v>17604</v>
      </c>
      <c r="J963" s="18">
        <f t="shared" ref="J963:J1026" si="30">IFERROR(F963/G963,"NA")</f>
        <v>4.2847077206150797</v>
      </c>
      <c r="K963" s="18">
        <f t="shared" ref="K963:K1026" si="31">(I963/D963)*100</f>
        <v>73.218816287484927</v>
      </c>
    </row>
    <row r="964" spans="1:11" x14ac:dyDescent="0.25">
      <c r="A964" s="8">
        <v>45366</v>
      </c>
      <c r="B964" s="3" t="s">
        <v>32</v>
      </c>
      <c r="C964" s="3" t="s">
        <v>37</v>
      </c>
      <c r="D964" s="3">
        <v>10691</v>
      </c>
      <c r="E964" s="3">
        <v>32161</v>
      </c>
      <c r="F964" s="3">
        <v>29062</v>
      </c>
      <c r="G964" s="3">
        <v>1621.19</v>
      </c>
      <c r="H964" s="3">
        <v>3</v>
      </c>
      <c r="I964" s="3">
        <v>5681</v>
      </c>
      <c r="J964" s="18">
        <f t="shared" si="30"/>
        <v>17.926338060313718</v>
      </c>
      <c r="K964" s="18">
        <f t="shared" si="31"/>
        <v>53.138153587129366</v>
      </c>
    </row>
    <row r="965" spans="1:11" x14ac:dyDescent="0.25">
      <c r="A965" s="8">
        <v>45366</v>
      </c>
      <c r="B965" s="3" t="s">
        <v>22</v>
      </c>
      <c r="C965" s="3" t="s">
        <v>37</v>
      </c>
      <c r="D965" s="3">
        <v>42052</v>
      </c>
      <c r="E965" s="3">
        <v>13890</v>
      </c>
      <c r="F965" s="3">
        <v>18917</v>
      </c>
      <c r="G965" s="3">
        <v>11353.84</v>
      </c>
      <c r="H965" s="3">
        <v>4</v>
      </c>
      <c r="I965" s="3">
        <v>2268</v>
      </c>
      <c r="J965" s="18">
        <f t="shared" si="30"/>
        <v>1.6661323393671217</v>
      </c>
      <c r="K965" s="18">
        <f t="shared" si="31"/>
        <v>5.3933225530295825</v>
      </c>
    </row>
    <row r="966" spans="1:11" x14ac:dyDescent="0.25">
      <c r="A966" s="8">
        <v>45366</v>
      </c>
      <c r="B966" s="3" t="s">
        <v>22</v>
      </c>
      <c r="C966" s="3" t="s">
        <v>37</v>
      </c>
      <c r="D966" s="3">
        <v>40610</v>
      </c>
      <c r="E966" s="3">
        <v>24808</v>
      </c>
      <c r="F966" s="3">
        <v>7046</v>
      </c>
      <c r="G966" s="3">
        <v>11169.6</v>
      </c>
      <c r="H966" s="3">
        <v>4</v>
      </c>
      <c r="I966" s="3">
        <v>10735</v>
      </c>
      <c r="J966" s="18">
        <f t="shared" si="30"/>
        <v>0.63081936685288642</v>
      </c>
      <c r="K966" s="18">
        <f t="shared" si="31"/>
        <v>26.434375769514894</v>
      </c>
    </row>
    <row r="967" spans="1:11" x14ac:dyDescent="0.25">
      <c r="A967" s="8">
        <v>45366</v>
      </c>
      <c r="B967" s="3" t="s">
        <v>21</v>
      </c>
      <c r="C967" s="3" t="s">
        <v>37</v>
      </c>
      <c r="D967" s="3">
        <v>13137</v>
      </c>
      <c r="E967" s="3">
        <v>18261</v>
      </c>
      <c r="F967" s="3">
        <v>31434</v>
      </c>
      <c r="G967" s="3">
        <v>12301.81</v>
      </c>
      <c r="H967" s="3">
        <v>5</v>
      </c>
      <c r="I967" s="3">
        <v>6561</v>
      </c>
      <c r="J967" s="18">
        <f t="shared" si="30"/>
        <v>2.55523374202658</v>
      </c>
      <c r="K967" s="18">
        <f t="shared" si="31"/>
        <v>49.942909340031974</v>
      </c>
    </row>
    <row r="968" spans="1:11" x14ac:dyDescent="0.25">
      <c r="A968" s="8">
        <v>45366</v>
      </c>
      <c r="B968" s="3" t="s">
        <v>30</v>
      </c>
      <c r="C968" s="3" t="s">
        <v>37</v>
      </c>
      <c r="D968" s="3">
        <v>14387</v>
      </c>
      <c r="E968" s="3">
        <v>20382</v>
      </c>
      <c r="F968" s="3">
        <v>7834</v>
      </c>
      <c r="G968" s="3">
        <v>8288.7767999999996</v>
      </c>
      <c r="H968" s="3">
        <v>7</v>
      </c>
      <c r="I968" s="3">
        <v>3111</v>
      </c>
      <c r="J968" s="18">
        <f t="shared" si="30"/>
        <v>0.94513342427075608</v>
      </c>
      <c r="K968" s="18">
        <f t="shared" si="31"/>
        <v>21.623688051713351</v>
      </c>
    </row>
    <row r="969" spans="1:11" x14ac:dyDescent="0.25">
      <c r="A969" s="8">
        <v>45367</v>
      </c>
      <c r="B969" s="3" t="s">
        <v>21</v>
      </c>
      <c r="C969" s="3" t="s">
        <v>37</v>
      </c>
      <c r="D969" s="3">
        <v>18195</v>
      </c>
      <c r="E969" s="3">
        <v>12173</v>
      </c>
      <c r="F969" s="3">
        <v>33991</v>
      </c>
      <c r="G969" s="3">
        <v>5201.63</v>
      </c>
      <c r="H969" s="3">
        <v>8</v>
      </c>
      <c r="I969" s="3">
        <v>2561</v>
      </c>
      <c r="J969" s="18">
        <f t="shared" si="30"/>
        <v>6.5346823976330493</v>
      </c>
      <c r="K969" s="18">
        <f t="shared" si="31"/>
        <v>14.075295410827152</v>
      </c>
    </row>
    <row r="970" spans="1:11" x14ac:dyDescent="0.25">
      <c r="A970" s="8">
        <v>45367</v>
      </c>
      <c r="B970" s="3" t="s">
        <v>30</v>
      </c>
      <c r="C970" s="3" t="s">
        <v>37</v>
      </c>
      <c r="D970" s="3">
        <v>48124</v>
      </c>
      <c r="E970" s="3">
        <v>37560</v>
      </c>
      <c r="F970" s="3">
        <v>37346</v>
      </c>
      <c r="G970" s="3">
        <v>5433.6799999999994</v>
      </c>
      <c r="H970" s="3">
        <v>3</v>
      </c>
      <c r="I970" s="3">
        <v>16558</v>
      </c>
      <c r="J970" s="18">
        <f t="shared" si="30"/>
        <v>6.8730584060894282</v>
      </c>
      <c r="K970" s="18">
        <f t="shared" si="31"/>
        <v>34.406948715817471</v>
      </c>
    </row>
    <row r="971" spans="1:11" x14ac:dyDescent="0.25">
      <c r="A971" s="8">
        <v>45367</v>
      </c>
      <c r="B971" s="3" t="s">
        <v>22</v>
      </c>
      <c r="C971" s="3" t="s">
        <v>37</v>
      </c>
      <c r="D971" s="3">
        <v>17668</v>
      </c>
      <c r="E971" s="3">
        <v>19783</v>
      </c>
      <c r="F971" s="3">
        <v>19619</v>
      </c>
      <c r="G971" s="3">
        <v>18371.93</v>
      </c>
      <c r="H971" s="3">
        <v>7</v>
      </c>
      <c r="I971" s="3">
        <v>9800</v>
      </c>
      <c r="J971" s="18">
        <f t="shared" si="30"/>
        <v>1.0678790959904594</v>
      </c>
      <c r="K971" s="18">
        <f t="shared" si="31"/>
        <v>55.467511885895405</v>
      </c>
    </row>
    <row r="972" spans="1:11" x14ac:dyDescent="0.25">
      <c r="A972" s="8">
        <v>45367</v>
      </c>
      <c r="B972" s="3" t="s">
        <v>22</v>
      </c>
      <c r="C972" s="3" t="s">
        <v>37</v>
      </c>
      <c r="D972" s="3">
        <v>19724</v>
      </c>
      <c r="E972" s="3">
        <v>18039</v>
      </c>
      <c r="F972" s="3">
        <v>38781</v>
      </c>
      <c r="G972" s="3">
        <v>17546.650000000001</v>
      </c>
      <c r="H972" s="3">
        <v>9</v>
      </c>
      <c r="I972" s="3">
        <v>3911</v>
      </c>
      <c r="J972" s="18">
        <f t="shared" si="30"/>
        <v>2.2101654731814904</v>
      </c>
      <c r="K972" s="18">
        <f t="shared" si="31"/>
        <v>19.828635165280875</v>
      </c>
    </row>
    <row r="973" spans="1:11" x14ac:dyDescent="0.25">
      <c r="A973" s="8">
        <v>45367</v>
      </c>
      <c r="B973" s="3" t="s">
        <v>19</v>
      </c>
      <c r="C973" s="3" t="s">
        <v>34</v>
      </c>
      <c r="D973" s="3">
        <v>13438</v>
      </c>
      <c r="E973" s="3">
        <v>33614</v>
      </c>
      <c r="F973" s="3">
        <v>22076</v>
      </c>
      <c r="G973" s="3">
        <v>0</v>
      </c>
      <c r="H973" s="3">
        <v>2</v>
      </c>
      <c r="I973" s="3">
        <v>18755</v>
      </c>
      <c r="J973" s="18" t="str">
        <f t="shared" si="30"/>
        <v>NA</v>
      </c>
      <c r="K973" s="18">
        <f t="shared" si="31"/>
        <v>139.56689983628516</v>
      </c>
    </row>
    <row r="974" spans="1:11" x14ac:dyDescent="0.25">
      <c r="A974" s="8">
        <v>45367</v>
      </c>
      <c r="B974" s="3" t="s">
        <v>32</v>
      </c>
      <c r="C974" s="3" t="s">
        <v>37</v>
      </c>
      <c r="D974" s="3">
        <v>43661</v>
      </c>
      <c r="E974" s="3">
        <v>32040</v>
      </c>
      <c r="F974" s="3">
        <v>37522</v>
      </c>
      <c r="G974" s="3">
        <v>4739.24</v>
      </c>
      <c r="H974" s="3">
        <v>3</v>
      </c>
      <c r="I974" s="3">
        <v>13611</v>
      </c>
      <c r="J974" s="18">
        <f t="shared" si="30"/>
        <v>7.9173031962930773</v>
      </c>
      <c r="K974" s="18">
        <f t="shared" si="31"/>
        <v>31.174274524174894</v>
      </c>
    </row>
    <row r="975" spans="1:11" x14ac:dyDescent="0.25">
      <c r="A975" s="8">
        <v>45367</v>
      </c>
      <c r="B975" s="3" t="s">
        <v>19</v>
      </c>
      <c r="C975" s="3" t="s">
        <v>34</v>
      </c>
      <c r="D975" s="3">
        <v>5688</v>
      </c>
      <c r="E975" s="3">
        <v>33889</v>
      </c>
      <c r="F975" s="3">
        <v>35983</v>
      </c>
      <c r="G975" s="3">
        <v>0</v>
      </c>
      <c r="H975" s="3">
        <v>8</v>
      </c>
      <c r="I975" s="3">
        <v>16311</v>
      </c>
      <c r="J975" s="18" t="str">
        <f t="shared" si="30"/>
        <v>NA</v>
      </c>
      <c r="K975" s="18">
        <f t="shared" si="31"/>
        <v>286.76160337552739</v>
      </c>
    </row>
    <row r="976" spans="1:11" x14ac:dyDescent="0.25">
      <c r="A976" s="8">
        <v>45367</v>
      </c>
      <c r="B976" s="3" t="s">
        <v>30</v>
      </c>
      <c r="C976" s="3" t="s">
        <v>34</v>
      </c>
      <c r="D976" s="3">
        <v>5626</v>
      </c>
      <c r="E976" s="3">
        <v>28093</v>
      </c>
      <c r="F976" s="3">
        <v>15391</v>
      </c>
      <c r="G976" s="3">
        <v>0</v>
      </c>
      <c r="H976" s="3">
        <v>1</v>
      </c>
      <c r="I976" s="3">
        <v>543</v>
      </c>
      <c r="J976" s="18" t="str">
        <f t="shared" si="30"/>
        <v>NA</v>
      </c>
      <c r="K976" s="18">
        <f t="shared" si="31"/>
        <v>9.6516174902239591</v>
      </c>
    </row>
    <row r="977" spans="1:11" x14ac:dyDescent="0.25">
      <c r="A977" s="8">
        <v>45367</v>
      </c>
      <c r="B977" s="3" t="s">
        <v>21</v>
      </c>
      <c r="C977" s="3" t="s">
        <v>34</v>
      </c>
      <c r="D977" s="3">
        <v>25173</v>
      </c>
      <c r="E977" s="3">
        <v>9068</v>
      </c>
      <c r="F977" s="3">
        <v>21785</v>
      </c>
      <c r="G977" s="3">
        <v>0</v>
      </c>
      <c r="H977" s="3">
        <v>5</v>
      </c>
      <c r="I977" s="3">
        <v>409</v>
      </c>
      <c r="J977" s="18" t="str">
        <f t="shared" si="30"/>
        <v>NA</v>
      </c>
      <c r="K977" s="18">
        <f t="shared" si="31"/>
        <v>1.6247566837484608</v>
      </c>
    </row>
    <row r="978" spans="1:11" x14ac:dyDescent="0.25">
      <c r="A978" s="8">
        <v>45367</v>
      </c>
      <c r="B978" s="3" t="s">
        <v>30</v>
      </c>
      <c r="C978" s="3" t="s">
        <v>37</v>
      </c>
      <c r="D978" s="3">
        <v>9607</v>
      </c>
      <c r="E978" s="3">
        <v>28983</v>
      </c>
      <c r="F978" s="3">
        <v>20094</v>
      </c>
      <c r="G978" s="3">
        <v>6619.4385000000002</v>
      </c>
      <c r="H978" s="3">
        <v>7</v>
      </c>
      <c r="I978" s="3">
        <v>5288</v>
      </c>
      <c r="J978" s="18">
        <f t="shared" si="30"/>
        <v>3.0356049081806562</v>
      </c>
      <c r="K978" s="18">
        <f t="shared" si="31"/>
        <v>55.043197668366815</v>
      </c>
    </row>
    <row r="979" spans="1:11" x14ac:dyDescent="0.25">
      <c r="A979" s="8">
        <v>45368</v>
      </c>
      <c r="B979" s="3" t="s">
        <v>21</v>
      </c>
      <c r="C979" s="3" t="s">
        <v>37</v>
      </c>
      <c r="D979" s="3">
        <v>12010</v>
      </c>
      <c r="E979" s="3">
        <v>8101</v>
      </c>
      <c r="F979" s="3">
        <v>15400</v>
      </c>
      <c r="G979" s="3">
        <v>6641.4221200000002</v>
      </c>
      <c r="H979" s="3">
        <v>7</v>
      </c>
      <c r="I979" s="3">
        <v>3421</v>
      </c>
      <c r="J979" s="18">
        <f t="shared" si="30"/>
        <v>2.3187804843219331</v>
      </c>
      <c r="K979" s="18">
        <f t="shared" si="31"/>
        <v>28.484596169858449</v>
      </c>
    </row>
    <row r="980" spans="1:11" x14ac:dyDescent="0.25">
      <c r="A980" s="8">
        <v>45368</v>
      </c>
      <c r="B980" s="3" t="s">
        <v>21</v>
      </c>
      <c r="C980" s="3" t="s">
        <v>34</v>
      </c>
      <c r="D980" s="3">
        <v>5191</v>
      </c>
      <c r="E980" s="3">
        <v>23246</v>
      </c>
      <c r="F980" s="3">
        <v>36129</v>
      </c>
      <c r="G980" s="3">
        <v>0</v>
      </c>
      <c r="H980" s="3">
        <v>2</v>
      </c>
      <c r="I980" s="3">
        <v>17386</v>
      </c>
      <c r="J980" s="18" t="str">
        <f t="shared" si="30"/>
        <v>NA</v>
      </c>
      <c r="K980" s="18">
        <f t="shared" si="31"/>
        <v>334.92583317279906</v>
      </c>
    </row>
    <row r="981" spans="1:11" x14ac:dyDescent="0.25">
      <c r="A981" s="8">
        <v>45368</v>
      </c>
      <c r="B981" s="3" t="s">
        <v>21</v>
      </c>
      <c r="C981" s="3" t="s">
        <v>34</v>
      </c>
      <c r="D981" s="3">
        <v>29988</v>
      </c>
      <c r="E981" s="3">
        <v>10404</v>
      </c>
      <c r="F981" s="3">
        <v>17459</v>
      </c>
      <c r="G981" s="3">
        <v>0</v>
      </c>
      <c r="H981" s="3">
        <v>6</v>
      </c>
      <c r="I981" s="3">
        <v>8246</v>
      </c>
      <c r="J981" s="18" t="str">
        <f t="shared" si="30"/>
        <v>NA</v>
      </c>
      <c r="K981" s="18">
        <f t="shared" si="31"/>
        <v>27.497665732959852</v>
      </c>
    </row>
    <row r="982" spans="1:11" x14ac:dyDescent="0.25">
      <c r="A982" s="8">
        <v>45368</v>
      </c>
      <c r="B982" s="3" t="s">
        <v>19</v>
      </c>
      <c r="C982" s="3" t="s">
        <v>34</v>
      </c>
      <c r="D982" s="3">
        <v>44632</v>
      </c>
      <c r="E982" s="3">
        <v>9614</v>
      </c>
      <c r="F982" s="3">
        <v>16419</v>
      </c>
      <c r="G982" s="3">
        <v>0</v>
      </c>
      <c r="H982" s="3">
        <v>9</v>
      </c>
      <c r="I982" s="3">
        <v>9878</v>
      </c>
      <c r="J982" s="18" t="str">
        <f t="shared" si="30"/>
        <v>NA</v>
      </c>
      <c r="K982" s="18">
        <f t="shared" si="31"/>
        <v>22.132102527334649</v>
      </c>
    </row>
    <row r="983" spans="1:11" x14ac:dyDescent="0.25">
      <c r="A983" s="8">
        <v>45368</v>
      </c>
      <c r="B983" s="3" t="s">
        <v>21</v>
      </c>
      <c r="C983" s="3" t="s">
        <v>37</v>
      </c>
      <c r="D983" s="3">
        <v>30512</v>
      </c>
      <c r="E983" s="3">
        <v>28226</v>
      </c>
      <c r="F983" s="3">
        <v>13358</v>
      </c>
      <c r="G983" s="3">
        <v>6303.1112999999996</v>
      </c>
      <c r="H983" s="3">
        <v>10</v>
      </c>
      <c r="I983" s="3">
        <v>3714</v>
      </c>
      <c r="J983" s="18">
        <f t="shared" si="30"/>
        <v>2.1192708432738607</v>
      </c>
      <c r="K983" s="18">
        <f t="shared" si="31"/>
        <v>12.172260094389092</v>
      </c>
    </row>
    <row r="984" spans="1:11" x14ac:dyDescent="0.25">
      <c r="A984" s="8">
        <v>45368</v>
      </c>
      <c r="B984" s="3" t="s">
        <v>32</v>
      </c>
      <c r="C984" s="3" t="s">
        <v>34</v>
      </c>
      <c r="D984" s="3">
        <v>28710</v>
      </c>
      <c r="E984" s="3">
        <v>19366</v>
      </c>
      <c r="F984" s="3">
        <v>35226</v>
      </c>
      <c r="G984" s="3">
        <v>0</v>
      </c>
      <c r="H984" s="3">
        <v>6</v>
      </c>
      <c r="I984" s="3">
        <v>1058</v>
      </c>
      <c r="J984" s="18" t="str">
        <f t="shared" si="30"/>
        <v>NA</v>
      </c>
      <c r="K984" s="18">
        <f t="shared" si="31"/>
        <v>3.6851271334029954</v>
      </c>
    </row>
    <row r="985" spans="1:11" x14ac:dyDescent="0.25">
      <c r="A985" s="8">
        <v>45368</v>
      </c>
      <c r="B985" s="3" t="s">
        <v>21</v>
      </c>
      <c r="C985" s="3" t="s">
        <v>34</v>
      </c>
      <c r="D985" s="3">
        <v>32916</v>
      </c>
      <c r="E985" s="3">
        <v>34115</v>
      </c>
      <c r="F985" s="3">
        <v>35870</v>
      </c>
      <c r="G985" s="3">
        <v>0</v>
      </c>
      <c r="H985" s="3">
        <v>8</v>
      </c>
      <c r="I985" s="3">
        <v>1399</v>
      </c>
      <c r="J985" s="18" t="str">
        <f t="shared" si="30"/>
        <v>NA</v>
      </c>
      <c r="K985" s="18">
        <f t="shared" si="31"/>
        <v>4.2502126625349375</v>
      </c>
    </row>
    <row r="986" spans="1:11" x14ac:dyDescent="0.25">
      <c r="A986" s="8">
        <v>45368</v>
      </c>
      <c r="B986" s="3" t="s">
        <v>21</v>
      </c>
      <c r="C986" s="3" t="s">
        <v>34</v>
      </c>
      <c r="D986" s="3">
        <v>7106</v>
      </c>
      <c r="E986" s="3">
        <v>9515</v>
      </c>
      <c r="F986" s="3">
        <v>27604</v>
      </c>
      <c r="G986" s="3">
        <v>0</v>
      </c>
      <c r="H986" s="3">
        <v>7</v>
      </c>
      <c r="I986" s="3">
        <v>4268</v>
      </c>
      <c r="J986" s="18" t="str">
        <f t="shared" si="30"/>
        <v>NA</v>
      </c>
      <c r="K986" s="18">
        <f t="shared" si="31"/>
        <v>60.061919504643967</v>
      </c>
    </row>
    <row r="987" spans="1:11" x14ac:dyDescent="0.25">
      <c r="A987" s="8">
        <v>45369</v>
      </c>
      <c r="B987" s="3" t="s">
        <v>21</v>
      </c>
      <c r="C987" s="3" t="s">
        <v>37</v>
      </c>
      <c r="D987" s="3">
        <v>24378</v>
      </c>
      <c r="E987" s="3">
        <v>13133</v>
      </c>
      <c r="F987" s="3">
        <v>21302</v>
      </c>
      <c r="G987" s="3">
        <v>11354.31</v>
      </c>
      <c r="H987" s="3">
        <v>10</v>
      </c>
      <c r="I987" s="3">
        <v>13503</v>
      </c>
      <c r="J987" s="18">
        <f t="shared" si="30"/>
        <v>1.8761157657312511</v>
      </c>
      <c r="K987" s="18">
        <f t="shared" si="31"/>
        <v>55.390105833128231</v>
      </c>
    </row>
    <row r="988" spans="1:11" x14ac:dyDescent="0.25">
      <c r="A988" s="8">
        <v>45369</v>
      </c>
      <c r="B988" s="3" t="s">
        <v>30</v>
      </c>
      <c r="C988" s="3" t="s">
        <v>37</v>
      </c>
      <c r="D988" s="3">
        <v>41647</v>
      </c>
      <c r="E988" s="3">
        <v>33341</v>
      </c>
      <c r="F988" s="3">
        <v>37000</v>
      </c>
      <c r="G988" s="3">
        <v>7154.9381999999996</v>
      </c>
      <c r="H988" s="3">
        <v>8</v>
      </c>
      <c r="I988" s="3">
        <v>2793</v>
      </c>
      <c r="J988" s="18">
        <f t="shared" si="30"/>
        <v>5.1712536105483062</v>
      </c>
      <c r="K988" s="18">
        <f t="shared" si="31"/>
        <v>6.70636540447091</v>
      </c>
    </row>
    <row r="989" spans="1:11" x14ac:dyDescent="0.25">
      <c r="A989" s="8">
        <v>45369</v>
      </c>
      <c r="B989" s="3" t="s">
        <v>19</v>
      </c>
      <c r="C989" s="3" t="s">
        <v>37</v>
      </c>
      <c r="D989" s="3">
        <v>37205</v>
      </c>
      <c r="E989" s="3">
        <v>11469</v>
      </c>
      <c r="F989" s="3">
        <v>27234</v>
      </c>
      <c r="G989" s="3">
        <v>10927.375572999999</v>
      </c>
      <c r="H989" s="3">
        <v>8</v>
      </c>
      <c r="I989" s="3">
        <v>19134</v>
      </c>
      <c r="J989" s="18">
        <f t="shared" si="30"/>
        <v>2.4922727161763678</v>
      </c>
      <c r="K989" s="18">
        <f t="shared" si="31"/>
        <v>51.428571428571423</v>
      </c>
    </row>
    <row r="990" spans="1:11" x14ac:dyDescent="0.25">
      <c r="A990" s="8">
        <v>45369</v>
      </c>
      <c r="B990" s="3" t="s">
        <v>30</v>
      </c>
      <c r="C990" s="3" t="s">
        <v>37</v>
      </c>
      <c r="D990" s="3">
        <v>44143</v>
      </c>
      <c r="E990" s="3">
        <v>28273</v>
      </c>
      <c r="F990" s="3">
        <v>20446</v>
      </c>
      <c r="G990" s="3">
        <v>4291.12</v>
      </c>
      <c r="H990" s="3">
        <v>6</v>
      </c>
      <c r="I990" s="3">
        <v>11736</v>
      </c>
      <c r="J990" s="18">
        <f t="shared" si="30"/>
        <v>4.7647234288484128</v>
      </c>
      <c r="K990" s="18">
        <f t="shared" si="31"/>
        <v>26.586321727114154</v>
      </c>
    </row>
    <row r="991" spans="1:11" x14ac:dyDescent="0.25">
      <c r="A991" s="8">
        <v>45369</v>
      </c>
      <c r="B991" s="3" t="s">
        <v>22</v>
      </c>
      <c r="C991" s="3" t="s">
        <v>37</v>
      </c>
      <c r="D991" s="3">
        <v>31657</v>
      </c>
      <c r="E991" s="3">
        <v>26900</v>
      </c>
      <c r="F991" s="3">
        <v>37566</v>
      </c>
      <c r="G991" s="3">
        <v>18773.53</v>
      </c>
      <c r="H991" s="3">
        <v>2</v>
      </c>
      <c r="I991" s="3">
        <v>16117</v>
      </c>
      <c r="J991" s="18">
        <f t="shared" si="30"/>
        <v>2.0010088672721649</v>
      </c>
      <c r="K991" s="18">
        <f t="shared" si="31"/>
        <v>50.911330827305179</v>
      </c>
    </row>
    <row r="992" spans="1:11" x14ac:dyDescent="0.25">
      <c r="A992" s="8">
        <v>45369</v>
      </c>
      <c r="B992" s="3" t="s">
        <v>22</v>
      </c>
      <c r="C992" s="3" t="s">
        <v>37</v>
      </c>
      <c r="D992" s="3">
        <v>45932</v>
      </c>
      <c r="E992" s="3">
        <v>36030</v>
      </c>
      <c r="F992" s="3">
        <v>30757</v>
      </c>
      <c r="G992" s="3">
        <v>18061.439999999999</v>
      </c>
      <c r="H992" s="3">
        <v>5</v>
      </c>
      <c r="I992" s="3">
        <v>5380</v>
      </c>
      <c r="J992" s="18">
        <f t="shared" si="30"/>
        <v>1.7029096240388364</v>
      </c>
      <c r="K992" s="18">
        <f t="shared" si="31"/>
        <v>11.7129669946878</v>
      </c>
    </row>
    <row r="993" spans="1:11" x14ac:dyDescent="0.25">
      <c r="A993" s="8">
        <v>45369</v>
      </c>
      <c r="B993" s="3" t="s">
        <v>30</v>
      </c>
      <c r="C993" s="3" t="s">
        <v>37</v>
      </c>
      <c r="D993" s="3">
        <v>16774</v>
      </c>
      <c r="E993" s="3">
        <v>38248</v>
      </c>
      <c r="F993" s="3">
        <v>14470</v>
      </c>
      <c r="G993" s="3">
        <v>5242.88</v>
      </c>
      <c r="H993" s="3">
        <v>6</v>
      </c>
      <c r="I993" s="3">
        <v>8709</v>
      </c>
      <c r="J993" s="18">
        <f t="shared" si="30"/>
        <v>2.7599334716796875</v>
      </c>
      <c r="K993" s="18">
        <f t="shared" si="31"/>
        <v>51.919637534279239</v>
      </c>
    </row>
    <row r="994" spans="1:11" x14ac:dyDescent="0.25">
      <c r="A994" s="8">
        <v>45369</v>
      </c>
      <c r="B994" s="3" t="s">
        <v>21</v>
      </c>
      <c r="C994" s="3" t="s">
        <v>37</v>
      </c>
      <c r="D994" s="3">
        <v>18560</v>
      </c>
      <c r="E994" s="3">
        <v>38960</v>
      </c>
      <c r="F994" s="3">
        <v>21858</v>
      </c>
      <c r="G994" s="3">
        <v>6463.2832799999996</v>
      </c>
      <c r="H994" s="3">
        <v>7</v>
      </c>
      <c r="I994" s="3">
        <v>12416</v>
      </c>
      <c r="J994" s="18">
        <f t="shared" si="30"/>
        <v>3.381872502422639</v>
      </c>
      <c r="K994" s="18">
        <f t="shared" si="31"/>
        <v>66.896551724137936</v>
      </c>
    </row>
    <row r="995" spans="1:11" x14ac:dyDescent="0.25">
      <c r="A995" s="8">
        <v>45369</v>
      </c>
      <c r="B995" s="3" t="s">
        <v>22</v>
      </c>
      <c r="C995" s="3" t="s">
        <v>37</v>
      </c>
      <c r="D995" s="3">
        <v>19094</v>
      </c>
      <c r="E995" s="3">
        <v>24626</v>
      </c>
      <c r="F995" s="3">
        <v>23051</v>
      </c>
      <c r="G995" s="3">
        <v>15843.580000000002</v>
      </c>
      <c r="H995" s="3">
        <v>4</v>
      </c>
      <c r="I995" s="3">
        <v>13478</v>
      </c>
      <c r="J995" s="18">
        <f t="shared" si="30"/>
        <v>1.454911074391015</v>
      </c>
      <c r="K995" s="18">
        <f t="shared" si="31"/>
        <v>70.587619147376131</v>
      </c>
    </row>
    <row r="996" spans="1:11" x14ac:dyDescent="0.25">
      <c r="A996" s="8">
        <v>45369</v>
      </c>
      <c r="B996" s="3" t="s">
        <v>22</v>
      </c>
      <c r="C996" s="3" t="s">
        <v>37</v>
      </c>
      <c r="D996" s="3">
        <v>18398</v>
      </c>
      <c r="E996" s="3">
        <v>12361</v>
      </c>
      <c r="F996" s="3">
        <v>9909</v>
      </c>
      <c r="G996" s="3">
        <v>14101.09</v>
      </c>
      <c r="H996" s="3">
        <v>8</v>
      </c>
      <c r="I996" s="3">
        <v>3895</v>
      </c>
      <c r="J996" s="18">
        <f t="shared" si="30"/>
        <v>0.70271163434883399</v>
      </c>
      <c r="K996" s="18">
        <f t="shared" si="31"/>
        <v>21.170779432547015</v>
      </c>
    </row>
    <row r="997" spans="1:11" x14ac:dyDescent="0.25">
      <c r="A997" s="8">
        <v>45370</v>
      </c>
      <c r="B997" s="3" t="s">
        <v>21</v>
      </c>
      <c r="C997" s="3" t="s">
        <v>34</v>
      </c>
      <c r="D997" s="3">
        <v>26685</v>
      </c>
      <c r="E997" s="3">
        <v>36755</v>
      </c>
      <c r="F997" s="3">
        <v>24736</v>
      </c>
      <c r="G997" s="3">
        <v>0</v>
      </c>
      <c r="H997" s="3">
        <v>1</v>
      </c>
      <c r="I997" s="3">
        <v>10451</v>
      </c>
      <c r="J997" s="18" t="str">
        <f t="shared" si="30"/>
        <v>NA</v>
      </c>
      <c r="K997" s="18">
        <f t="shared" si="31"/>
        <v>39.164324526887768</v>
      </c>
    </row>
    <row r="998" spans="1:11" x14ac:dyDescent="0.25">
      <c r="A998" s="8">
        <v>45370</v>
      </c>
      <c r="B998" s="3" t="s">
        <v>21</v>
      </c>
      <c r="C998" s="3" t="s">
        <v>37</v>
      </c>
      <c r="D998" s="3">
        <v>7264</v>
      </c>
      <c r="E998" s="3">
        <v>11536</v>
      </c>
      <c r="F998" s="3">
        <v>13667</v>
      </c>
      <c r="G998" s="3">
        <v>4305.0334999999995</v>
      </c>
      <c r="H998" s="3">
        <v>9</v>
      </c>
      <c r="I998" s="3">
        <v>13280</v>
      </c>
      <c r="J998" s="18">
        <f t="shared" si="30"/>
        <v>3.1746558998902104</v>
      </c>
      <c r="K998" s="18">
        <f t="shared" si="31"/>
        <v>182.81938325991189</v>
      </c>
    </row>
    <row r="999" spans="1:11" x14ac:dyDescent="0.25">
      <c r="A999" s="8">
        <v>45370</v>
      </c>
      <c r="B999" s="3" t="s">
        <v>22</v>
      </c>
      <c r="C999" s="3" t="s">
        <v>37</v>
      </c>
      <c r="D999" s="3">
        <v>29130</v>
      </c>
      <c r="E999" s="3">
        <v>8462</v>
      </c>
      <c r="F999" s="3">
        <v>24614</v>
      </c>
      <c r="G999" s="3">
        <v>7931.8171999999995</v>
      </c>
      <c r="H999" s="3">
        <v>3</v>
      </c>
      <c r="I999" s="3">
        <v>2825</v>
      </c>
      <c r="J999" s="18">
        <f t="shared" si="30"/>
        <v>3.1031980918571853</v>
      </c>
      <c r="K999" s="18">
        <f t="shared" si="31"/>
        <v>9.6979059388946105</v>
      </c>
    </row>
    <row r="1000" spans="1:11" x14ac:dyDescent="0.25">
      <c r="A1000" s="8">
        <v>45370</v>
      </c>
      <c r="B1000" s="3" t="s">
        <v>32</v>
      </c>
      <c r="C1000" s="3" t="s">
        <v>37</v>
      </c>
      <c r="D1000" s="3">
        <v>33244</v>
      </c>
      <c r="E1000" s="3">
        <v>33137</v>
      </c>
      <c r="F1000" s="3">
        <v>17879</v>
      </c>
      <c r="G1000" s="3">
        <v>4928.83</v>
      </c>
      <c r="H1000" s="3">
        <v>1</v>
      </c>
      <c r="I1000" s="3">
        <v>14191</v>
      </c>
      <c r="J1000" s="18">
        <f t="shared" si="30"/>
        <v>3.627432879608345</v>
      </c>
      <c r="K1000" s="18">
        <f t="shared" si="31"/>
        <v>42.687402237997837</v>
      </c>
    </row>
    <row r="1001" spans="1:11" x14ac:dyDescent="0.25">
      <c r="A1001" s="8">
        <v>45370</v>
      </c>
      <c r="B1001" s="3" t="s">
        <v>19</v>
      </c>
      <c r="C1001" s="3" t="s">
        <v>37</v>
      </c>
      <c r="D1001" s="3">
        <v>33945</v>
      </c>
      <c r="E1001" s="3">
        <v>22304</v>
      </c>
      <c r="F1001" s="3">
        <v>28530</v>
      </c>
      <c r="G1001" s="3">
        <v>4317.2299999999996</v>
      </c>
      <c r="H1001" s="3">
        <v>8</v>
      </c>
      <c r="I1001" s="3">
        <v>3501</v>
      </c>
      <c r="J1001" s="18">
        <f t="shared" si="30"/>
        <v>6.6084039997869013</v>
      </c>
      <c r="K1001" s="18">
        <f t="shared" si="31"/>
        <v>10.31374281926646</v>
      </c>
    </row>
    <row r="1002" spans="1:11" x14ac:dyDescent="0.25">
      <c r="A1002" s="8">
        <v>45370</v>
      </c>
      <c r="B1002" s="3" t="s">
        <v>30</v>
      </c>
      <c r="C1002" s="3" t="s">
        <v>37</v>
      </c>
      <c r="D1002" s="3">
        <v>5757</v>
      </c>
      <c r="E1002" s="3">
        <v>37971</v>
      </c>
      <c r="F1002" s="3">
        <v>37908</v>
      </c>
      <c r="G1002" s="3">
        <v>4273.7</v>
      </c>
      <c r="H1002" s="3">
        <v>8</v>
      </c>
      <c r="I1002" s="3">
        <v>10788</v>
      </c>
      <c r="J1002" s="18">
        <f t="shared" si="30"/>
        <v>8.8700657509886049</v>
      </c>
      <c r="K1002" s="18">
        <f t="shared" si="31"/>
        <v>187.38926524231368</v>
      </c>
    </row>
    <row r="1003" spans="1:11" x14ac:dyDescent="0.25">
      <c r="A1003" s="8">
        <v>45370</v>
      </c>
      <c r="B1003" s="3" t="s">
        <v>22</v>
      </c>
      <c r="C1003" s="3" t="s">
        <v>37</v>
      </c>
      <c r="D1003" s="3">
        <v>33327</v>
      </c>
      <c r="E1003" s="3">
        <v>12904</v>
      </c>
      <c r="F1003" s="3">
        <v>21561</v>
      </c>
      <c r="G1003" s="3">
        <v>8032.7110000000002</v>
      </c>
      <c r="H1003" s="3">
        <v>2</v>
      </c>
      <c r="I1003" s="3">
        <v>1984</v>
      </c>
      <c r="J1003" s="18">
        <f t="shared" si="30"/>
        <v>2.6841498467951852</v>
      </c>
      <c r="K1003" s="18">
        <f t="shared" si="31"/>
        <v>5.9531310949080325</v>
      </c>
    </row>
    <row r="1004" spans="1:11" x14ac:dyDescent="0.25">
      <c r="A1004" s="8">
        <v>45370</v>
      </c>
      <c r="B1004" s="3" t="s">
        <v>32</v>
      </c>
      <c r="C1004" s="3" t="s">
        <v>37</v>
      </c>
      <c r="D1004" s="3">
        <v>41174</v>
      </c>
      <c r="E1004" s="3">
        <v>36689</v>
      </c>
      <c r="F1004" s="3">
        <v>34665</v>
      </c>
      <c r="G1004" s="3">
        <v>5444.4800000000005</v>
      </c>
      <c r="H1004" s="3">
        <v>6</v>
      </c>
      <c r="I1004" s="3">
        <v>16029</v>
      </c>
      <c r="J1004" s="18">
        <f t="shared" si="30"/>
        <v>6.3669992359233563</v>
      </c>
      <c r="K1004" s="18">
        <f t="shared" si="31"/>
        <v>38.929907223004811</v>
      </c>
    </row>
    <row r="1005" spans="1:11" x14ac:dyDescent="0.25">
      <c r="A1005" s="8">
        <v>45370</v>
      </c>
      <c r="B1005" s="3" t="s">
        <v>30</v>
      </c>
      <c r="C1005" s="3" t="s">
        <v>37</v>
      </c>
      <c r="D1005" s="3">
        <v>6957</v>
      </c>
      <c r="E1005" s="3">
        <v>20691</v>
      </c>
      <c r="F1005" s="3">
        <v>19027</v>
      </c>
      <c r="G1005" s="3">
        <v>6645.0696699999999</v>
      </c>
      <c r="H1005" s="3">
        <v>3</v>
      </c>
      <c r="I1005" s="3">
        <v>1295</v>
      </c>
      <c r="J1005" s="18">
        <f t="shared" si="30"/>
        <v>2.8633258859421411</v>
      </c>
      <c r="K1005" s="18">
        <f t="shared" si="31"/>
        <v>18.614345263763116</v>
      </c>
    </row>
    <row r="1006" spans="1:11" x14ac:dyDescent="0.25">
      <c r="A1006" s="8">
        <v>45370</v>
      </c>
      <c r="B1006" s="3" t="s">
        <v>32</v>
      </c>
      <c r="C1006" s="3" t="s">
        <v>37</v>
      </c>
      <c r="D1006" s="3">
        <v>35022</v>
      </c>
      <c r="E1006" s="3">
        <v>34083</v>
      </c>
      <c r="F1006" s="3">
        <v>30789</v>
      </c>
      <c r="G1006" s="3">
        <v>0</v>
      </c>
      <c r="H1006" s="3">
        <v>9</v>
      </c>
      <c r="I1006" s="3">
        <v>13871</v>
      </c>
      <c r="J1006" s="18" t="str">
        <f t="shared" si="30"/>
        <v>NA</v>
      </c>
      <c r="K1006" s="18">
        <f t="shared" si="31"/>
        <v>39.606533036377137</v>
      </c>
    </row>
    <row r="1007" spans="1:11" x14ac:dyDescent="0.25">
      <c r="A1007" s="8">
        <v>45371</v>
      </c>
      <c r="B1007" s="3" t="s">
        <v>19</v>
      </c>
      <c r="C1007" s="3" t="s">
        <v>37</v>
      </c>
      <c r="D1007" s="3">
        <v>25276</v>
      </c>
      <c r="E1007" s="3">
        <v>13281</v>
      </c>
      <c r="F1007" s="3">
        <v>21647</v>
      </c>
      <c r="G1007" s="3">
        <v>5510.81</v>
      </c>
      <c r="H1007" s="3">
        <v>6</v>
      </c>
      <c r="I1007" s="3">
        <v>16158</v>
      </c>
      <c r="J1007" s="18">
        <f t="shared" si="30"/>
        <v>3.928097684369448</v>
      </c>
      <c r="K1007" s="18">
        <f t="shared" si="31"/>
        <v>63.92625415413832</v>
      </c>
    </row>
    <row r="1008" spans="1:11" x14ac:dyDescent="0.25">
      <c r="A1008" s="8">
        <v>45371</v>
      </c>
      <c r="B1008" s="3" t="s">
        <v>22</v>
      </c>
      <c r="C1008" s="3" t="s">
        <v>37</v>
      </c>
      <c r="D1008" s="3">
        <v>6266</v>
      </c>
      <c r="E1008" s="3">
        <v>38202</v>
      </c>
      <c r="F1008" s="3">
        <v>11546</v>
      </c>
      <c r="G1008" s="3">
        <v>8750.9200999999994</v>
      </c>
      <c r="H1008" s="3">
        <v>5</v>
      </c>
      <c r="I1008" s="3">
        <v>18803</v>
      </c>
      <c r="J1008" s="18">
        <f t="shared" si="30"/>
        <v>1.3194041161454555</v>
      </c>
      <c r="K1008" s="18">
        <f t="shared" si="31"/>
        <v>300.07979572294926</v>
      </c>
    </row>
    <row r="1009" spans="1:11" x14ac:dyDescent="0.25">
      <c r="A1009" s="8">
        <v>45371</v>
      </c>
      <c r="B1009" s="3" t="s">
        <v>32</v>
      </c>
      <c r="C1009" s="3" t="s">
        <v>37</v>
      </c>
      <c r="D1009" s="3">
        <v>26739</v>
      </c>
      <c r="E1009" s="3">
        <v>32329</v>
      </c>
      <c r="F1009" s="3">
        <v>27682</v>
      </c>
      <c r="G1009" s="3">
        <v>5283.2300000000005</v>
      </c>
      <c r="H1009" s="3">
        <v>9</v>
      </c>
      <c r="I1009" s="3">
        <v>4499</v>
      </c>
      <c r="J1009" s="18">
        <f t="shared" si="30"/>
        <v>5.2395977460757903</v>
      </c>
      <c r="K1009" s="18">
        <f t="shared" si="31"/>
        <v>16.825610531433487</v>
      </c>
    </row>
    <row r="1010" spans="1:11" x14ac:dyDescent="0.25">
      <c r="A1010" s="8">
        <v>45371</v>
      </c>
      <c r="B1010" s="3" t="s">
        <v>19</v>
      </c>
      <c r="C1010" s="3" t="s">
        <v>37</v>
      </c>
      <c r="D1010" s="3">
        <v>38556</v>
      </c>
      <c r="E1010" s="3">
        <v>34032</v>
      </c>
      <c r="F1010" s="3">
        <v>16469</v>
      </c>
      <c r="G1010" s="3">
        <v>2150.0655999999999</v>
      </c>
      <c r="H1010" s="3">
        <v>5</v>
      </c>
      <c r="I1010" s="3">
        <v>7473</v>
      </c>
      <c r="J1010" s="18">
        <f t="shared" si="30"/>
        <v>7.6597662880611646</v>
      </c>
      <c r="K1010" s="18">
        <f t="shared" si="31"/>
        <v>19.382197323373791</v>
      </c>
    </row>
    <row r="1011" spans="1:11" x14ac:dyDescent="0.25">
      <c r="A1011" s="8">
        <v>45371</v>
      </c>
      <c r="B1011" s="3" t="s">
        <v>19</v>
      </c>
      <c r="C1011" s="3" t="s">
        <v>37</v>
      </c>
      <c r="D1011" s="3">
        <v>27181</v>
      </c>
      <c r="E1011" s="3">
        <v>28607</v>
      </c>
      <c r="F1011" s="3">
        <v>32590</v>
      </c>
      <c r="G1011" s="3">
        <v>5462.71</v>
      </c>
      <c r="H1011" s="3">
        <v>9</v>
      </c>
      <c r="I1011" s="3">
        <v>12007</v>
      </c>
      <c r="J1011" s="18">
        <f t="shared" si="30"/>
        <v>5.9659033703052149</v>
      </c>
      <c r="K1011" s="18">
        <f t="shared" si="31"/>
        <v>44.174239358375331</v>
      </c>
    </row>
    <row r="1012" spans="1:11" x14ac:dyDescent="0.25">
      <c r="A1012" s="8">
        <v>45371</v>
      </c>
      <c r="B1012" s="3" t="s">
        <v>22</v>
      </c>
      <c r="C1012" s="3" t="s">
        <v>37</v>
      </c>
      <c r="D1012" s="3">
        <v>47690</v>
      </c>
      <c r="E1012" s="3">
        <v>20320</v>
      </c>
      <c r="F1012" s="3">
        <v>22404</v>
      </c>
      <c r="G1012" s="3">
        <v>9361.5841</v>
      </c>
      <c r="H1012" s="3">
        <v>7</v>
      </c>
      <c r="I1012" s="3">
        <v>6931</v>
      </c>
      <c r="J1012" s="18">
        <f t="shared" si="30"/>
        <v>2.3931847175308718</v>
      </c>
      <c r="K1012" s="18">
        <f t="shared" si="31"/>
        <v>14.533445166701615</v>
      </c>
    </row>
    <row r="1013" spans="1:11" x14ac:dyDescent="0.25">
      <c r="A1013" s="8">
        <v>45371</v>
      </c>
      <c r="B1013" s="3" t="s">
        <v>32</v>
      </c>
      <c r="C1013" s="3" t="s">
        <v>37</v>
      </c>
      <c r="D1013" s="3">
        <v>16794</v>
      </c>
      <c r="E1013" s="3">
        <v>12782</v>
      </c>
      <c r="F1013" s="3">
        <v>26710</v>
      </c>
      <c r="G1013" s="3">
        <v>2023.25</v>
      </c>
      <c r="H1013" s="3">
        <v>10</v>
      </c>
      <c r="I1013" s="3">
        <v>10968</v>
      </c>
      <c r="J1013" s="18">
        <f t="shared" si="30"/>
        <v>13.201532188310885</v>
      </c>
      <c r="K1013" s="18">
        <f t="shared" si="31"/>
        <v>65.309038942479461</v>
      </c>
    </row>
    <row r="1014" spans="1:11" x14ac:dyDescent="0.25">
      <c r="A1014" s="8">
        <v>45371</v>
      </c>
      <c r="B1014" s="3" t="s">
        <v>30</v>
      </c>
      <c r="C1014" s="3" t="s">
        <v>37</v>
      </c>
      <c r="D1014" s="3">
        <v>19150</v>
      </c>
      <c r="E1014" s="3">
        <v>12764</v>
      </c>
      <c r="F1014" s="3">
        <v>34522</v>
      </c>
      <c r="G1014" s="3">
        <v>6884.0671599999996</v>
      </c>
      <c r="H1014" s="3">
        <v>3</v>
      </c>
      <c r="I1014" s="3">
        <v>7626</v>
      </c>
      <c r="J1014" s="18">
        <f t="shared" si="30"/>
        <v>5.0147680430241479</v>
      </c>
      <c r="K1014" s="18">
        <f t="shared" si="31"/>
        <v>39.822454308093995</v>
      </c>
    </row>
    <row r="1015" spans="1:11" x14ac:dyDescent="0.25">
      <c r="A1015" s="8">
        <v>45371</v>
      </c>
      <c r="B1015" s="3" t="s">
        <v>30</v>
      </c>
      <c r="C1015" s="3" t="s">
        <v>37</v>
      </c>
      <c r="D1015" s="3">
        <v>41921</v>
      </c>
      <c r="E1015" s="3">
        <v>19506</v>
      </c>
      <c r="F1015" s="3">
        <v>18311</v>
      </c>
      <c r="G1015" s="3">
        <v>7276.0508</v>
      </c>
      <c r="H1015" s="3">
        <v>2</v>
      </c>
      <c r="I1015" s="3">
        <v>654</v>
      </c>
      <c r="J1015" s="18">
        <f t="shared" si="30"/>
        <v>2.5166124458614281</v>
      </c>
      <c r="K1015" s="18">
        <f t="shared" si="31"/>
        <v>1.5600772882326281</v>
      </c>
    </row>
    <row r="1016" spans="1:11" x14ac:dyDescent="0.25">
      <c r="A1016" s="8">
        <v>45372</v>
      </c>
      <c r="B1016" s="3" t="s">
        <v>32</v>
      </c>
      <c r="C1016" s="3" t="s">
        <v>37</v>
      </c>
      <c r="D1016" s="3">
        <v>47068</v>
      </c>
      <c r="E1016" s="3">
        <v>25501</v>
      </c>
      <c r="F1016" s="3">
        <v>13410</v>
      </c>
      <c r="G1016" s="3">
        <v>10408.719999999999</v>
      </c>
      <c r="H1016" s="3">
        <v>2</v>
      </c>
      <c r="I1016" s="3">
        <v>19284</v>
      </c>
      <c r="J1016" s="18">
        <f t="shared" si="30"/>
        <v>1.2883428509941666</v>
      </c>
      <c r="K1016" s="18">
        <f t="shared" si="31"/>
        <v>40.970510750403669</v>
      </c>
    </row>
    <row r="1017" spans="1:11" x14ac:dyDescent="0.25">
      <c r="A1017" s="8">
        <v>45372</v>
      </c>
      <c r="B1017" s="3" t="s">
        <v>22</v>
      </c>
      <c r="C1017" s="3" t="s">
        <v>37</v>
      </c>
      <c r="D1017" s="3">
        <v>31215</v>
      </c>
      <c r="E1017" s="3">
        <v>18243</v>
      </c>
      <c r="F1017" s="3">
        <v>34662</v>
      </c>
      <c r="G1017" s="3">
        <v>9386.0622999999996</v>
      </c>
      <c r="H1017" s="3">
        <v>1</v>
      </c>
      <c r="I1017" s="3">
        <v>7219</v>
      </c>
      <c r="J1017" s="18">
        <f t="shared" si="30"/>
        <v>3.692922430314574</v>
      </c>
      <c r="K1017" s="18">
        <f t="shared" si="31"/>
        <v>23.126701906134873</v>
      </c>
    </row>
    <row r="1018" spans="1:11" x14ac:dyDescent="0.25">
      <c r="A1018" s="8">
        <v>45372</v>
      </c>
      <c r="B1018" s="3" t="s">
        <v>30</v>
      </c>
      <c r="C1018" s="3" t="s">
        <v>37</v>
      </c>
      <c r="D1018" s="3">
        <v>26898</v>
      </c>
      <c r="E1018" s="3">
        <v>29818</v>
      </c>
      <c r="F1018" s="3">
        <v>27595</v>
      </c>
      <c r="G1018" s="3">
        <v>5184.8999999999996</v>
      </c>
      <c r="H1018" s="3">
        <v>6</v>
      </c>
      <c r="I1018" s="3">
        <v>7868</v>
      </c>
      <c r="J1018" s="18">
        <f t="shared" si="30"/>
        <v>5.3221855773496118</v>
      </c>
      <c r="K1018" s="18">
        <f t="shared" si="31"/>
        <v>29.251245445758052</v>
      </c>
    </row>
    <row r="1019" spans="1:11" x14ac:dyDescent="0.25">
      <c r="A1019" s="8">
        <v>45372</v>
      </c>
      <c r="B1019" s="3" t="s">
        <v>32</v>
      </c>
      <c r="C1019" s="3" t="s">
        <v>37</v>
      </c>
      <c r="D1019" s="3">
        <v>26375</v>
      </c>
      <c r="E1019" s="3">
        <v>8853</v>
      </c>
      <c r="F1019" s="3">
        <v>30885</v>
      </c>
      <c r="G1019" s="3">
        <v>0</v>
      </c>
      <c r="H1019" s="3">
        <v>9</v>
      </c>
      <c r="I1019" s="3">
        <v>10245</v>
      </c>
      <c r="J1019" s="18" t="str">
        <f t="shared" si="30"/>
        <v>NA</v>
      </c>
      <c r="K1019" s="18">
        <f t="shared" si="31"/>
        <v>38.843601895734601</v>
      </c>
    </row>
    <row r="1020" spans="1:11" x14ac:dyDescent="0.25">
      <c r="A1020" s="8">
        <v>45372</v>
      </c>
      <c r="B1020" s="3" t="s">
        <v>22</v>
      </c>
      <c r="C1020" s="3" t="s">
        <v>37</v>
      </c>
      <c r="D1020" s="3">
        <v>33716</v>
      </c>
      <c r="E1020" s="3">
        <v>33547</v>
      </c>
      <c r="F1020" s="3">
        <v>28555</v>
      </c>
      <c r="G1020" s="3">
        <v>9515.5738999999994</v>
      </c>
      <c r="H1020" s="3">
        <v>5</v>
      </c>
      <c r="I1020" s="3">
        <v>2434</v>
      </c>
      <c r="J1020" s="18">
        <f t="shared" si="30"/>
        <v>3.0008699738015805</v>
      </c>
      <c r="K1020" s="18">
        <f t="shared" si="31"/>
        <v>7.219124451299086</v>
      </c>
    </row>
    <row r="1021" spans="1:11" x14ac:dyDescent="0.25">
      <c r="A1021" s="8">
        <v>45372</v>
      </c>
      <c r="B1021" s="3" t="s">
        <v>19</v>
      </c>
      <c r="C1021" s="3" t="s">
        <v>37</v>
      </c>
      <c r="D1021" s="3">
        <v>32107</v>
      </c>
      <c r="E1021" s="3">
        <v>13249</v>
      </c>
      <c r="F1021" s="3">
        <v>23012</v>
      </c>
      <c r="G1021" s="3">
        <v>6270.32</v>
      </c>
      <c r="H1021" s="3">
        <v>6</v>
      </c>
      <c r="I1021" s="3">
        <v>3970</v>
      </c>
      <c r="J1021" s="18">
        <f t="shared" si="30"/>
        <v>3.6699881345768639</v>
      </c>
      <c r="K1021" s="18">
        <f t="shared" si="31"/>
        <v>12.364904849409786</v>
      </c>
    </row>
    <row r="1022" spans="1:11" x14ac:dyDescent="0.25">
      <c r="A1022" s="8">
        <v>45372</v>
      </c>
      <c r="B1022" s="3" t="s">
        <v>22</v>
      </c>
      <c r="C1022" s="3" t="s">
        <v>37</v>
      </c>
      <c r="D1022" s="3">
        <v>21992</v>
      </c>
      <c r="E1022" s="3">
        <v>39479</v>
      </c>
      <c r="F1022" s="3">
        <v>8224</v>
      </c>
      <c r="G1022" s="3">
        <v>8638.8169999999991</v>
      </c>
      <c r="H1022" s="3">
        <v>9</v>
      </c>
      <c r="I1022" s="3">
        <v>3791</v>
      </c>
      <c r="J1022" s="18">
        <f t="shared" si="30"/>
        <v>0.95198219848851995</v>
      </c>
      <c r="K1022" s="18">
        <f t="shared" si="31"/>
        <v>17.238086576937068</v>
      </c>
    </row>
    <row r="1023" spans="1:11" x14ac:dyDescent="0.25">
      <c r="A1023" s="8">
        <v>45372</v>
      </c>
      <c r="B1023" s="3" t="s">
        <v>30</v>
      </c>
      <c r="C1023" s="3" t="s">
        <v>37</v>
      </c>
      <c r="D1023" s="3">
        <v>7199</v>
      </c>
      <c r="E1023" s="3">
        <v>27012</v>
      </c>
      <c r="F1023" s="3">
        <v>39593</v>
      </c>
      <c r="G1023" s="3">
        <v>8150.1594300000006</v>
      </c>
      <c r="H1023" s="3">
        <v>7</v>
      </c>
      <c r="I1023" s="3">
        <v>10830</v>
      </c>
      <c r="J1023" s="18">
        <f t="shared" si="30"/>
        <v>4.8579417789376906</v>
      </c>
      <c r="K1023" s="18">
        <f t="shared" si="31"/>
        <v>150.43756077232948</v>
      </c>
    </row>
    <row r="1024" spans="1:11" x14ac:dyDescent="0.25">
      <c r="A1024" s="8">
        <v>45372</v>
      </c>
      <c r="B1024" s="3" t="s">
        <v>19</v>
      </c>
      <c r="C1024" s="3" t="s">
        <v>37</v>
      </c>
      <c r="D1024" s="3">
        <v>23962</v>
      </c>
      <c r="E1024" s="3">
        <v>21827</v>
      </c>
      <c r="F1024" s="3">
        <v>26421</v>
      </c>
      <c r="G1024" s="3">
        <v>5525.73</v>
      </c>
      <c r="H1024" s="3">
        <v>4</v>
      </c>
      <c r="I1024" s="3">
        <v>11071</v>
      </c>
      <c r="J1024" s="18">
        <f t="shared" si="30"/>
        <v>4.7814496908100832</v>
      </c>
      <c r="K1024" s="18">
        <f t="shared" si="31"/>
        <v>46.202320340539188</v>
      </c>
    </row>
    <row r="1025" spans="1:11" x14ac:dyDescent="0.25">
      <c r="A1025" s="8">
        <v>45372</v>
      </c>
      <c r="B1025" s="3" t="s">
        <v>22</v>
      </c>
      <c r="C1025" s="3" t="s">
        <v>37</v>
      </c>
      <c r="D1025" s="3">
        <v>17939</v>
      </c>
      <c r="E1025" s="3">
        <v>16460</v>
      </c>
      <c r="F1025" s="3">
        <v>9510</v>
      </c>
      <c r="G1025" s="3">
        <v>11912.9656</v>
      </c>
      <c r="H1025" s="3">
        <v>7</v>
      </c>
      <c r="I1025" s="3">
        <v>9519</v>
      </c>
      <c r="J1025" s="18">
        <f t="shared" si="30"/>
        <v>0.79828989013449347</v>
      </c>
      <c r="K1025" s="18">
        <f t="shared" si="31"/>
        <v>53.063158481520709</v>
      </c>
    </row>
    <row r="1026" spans="1:11" x14ac:dyDescent="0.25">
      <c r="A1026" s="8">
        <v>45373</v>
      </c>
      <c r="B1026" s="3" t="s">
        <v>32</v>
      </c>
      <c r="C1026" s="3" t="s">
        <v>37</v>
      </c>
      <c r="D1026" s="3">
        <v>38130</v>
      </c>
      <c r="E1026" s="3">
        <v>12554</v>
      </c>
      <c r="F1026" s="3">
        <v>16048</v>
      </c>
      <c r="G1026" s="3">
        <v>8100.97</v>
      </c>
      <c r="H1026" s="3">
        <v>8</v>
      </c>
      <c r="I1026" s="3">
        <v>7595</v>
      </c>
      <c r="J1026" s="18">
        <f t="shared" si="30"/>
        <v>1.9809973373558969</v>
      </c>
      <c r="K1026" s="18">
        <f t="shared" si="31"/>
        <v>19.918699186991869</v>
      </c>
    </row>
    <row r="1027" spans="1:11" x14ac:dyDescent="0.25">
      <c r="A1027" s="8">
        <v>45373</v>
      </c>
      <c r="B1027" s="3" t="s">
        <v>22</v>
      </c>
      <c r="C1027" s="3" t="s">
        <v>37</v>
      </c>
      <c r="D1027" s="3">
        <v>12018</v>
      </c>
      <c r="E1027" s="3">
        <v>15139</v>
      </c>
      <c r="F1027" s="3">
        <v>7436</v>
      </c>
      <c r="G1027" s="3">
        <v>11699.336800000001</v>
      </c>
      <c r="H1027" s="3">
        <v>10</v>
      </c>
      <c r="I1027" s="3">
        <v>19606</v>
      </c>
      <c r="J1027" s="18">
        <f t="shared" ref="J1027:J1090" si="32">IFERROR(F1027/G1027,"NA")</f>
        <v>0.63559158327675458</v>
      </c>
      <c r="K1027" s="18">
        <f t="shared" ref="K1027:K1090" si="33">(I1027/D1027)*100</f>
        <v>163.13862539524047</v>
      </c>
    </row>
    <row r="1028" spans="1:11" x14ac:dyDescent="0.25">
      <c r="A1028" s="8">
        <v>45373</v>
      </c>
      <c r="B1028" s="3" t="s">
        <v>32</v>
      </c>
      <c r="C1028" s="3" t="s">
        <v>37</v>
      </c>
      <c r="D1028" s="3">
        <v>47462</v>
      </c>
      <c r="E1028" s="3">
        <v>20811</v>
      </c>
      <c r="F1028" s="3">
        <v>29008</v>
      </c>
      <c r="G1028" s="3">
        <v>8145.0300000000007</v>
      </c>
      <c r="H1028" s="3">
        <v>4</v>
      </c>
      <c r="I1028" s="3">
        <v>10504</v>
      </c>
      <c r="J1028" s="18">
        <f t="shared" si="32"/>
        <v>3.5614356239326312</v>
      </c>
      <c r="K1028" s="18">
        <f t="shared" si="33"/>
        <v>22.131389321983903</v>
      </c>
    </row>
    <row r="1029" spans="1:11" x14ac:dyDescent="0.25">
      <c r="A1029" s="8">
        <v>45373</v>
      </c>
      <c r="B1029" s="3" t="s">
        <v>19</v>
      </c>
      <c r="C1029" s="3" t="s">
        <v>37</v>
      </c>
      <c r="D1029" s="3">
        <v>33805</v>
      </c>
      <c r="E1029" s="3">
        <v>33714</v>
      </c>
      <c r="F1029" s="3">
        <v>7910</v>
      </c>
      <c r="G1029" s="3">
        <v>5055.93</v>
      </c>
      <c r="H1029" s="3">
        <v>3</v>
      </c>
      <c r="I1029" s="3">
        <v>19005</v>
      </c>
      <c r="J1029" s="18">
        <f t="shared" si="32"/>
        <v>1.5644995084979418</v>
      </c>
      <c r="K1029" s="18">
        <f t="shared" si="33"/>
        <v>56.219494157668983</v>
      </c>
    </row>
    <row r="1030" spans="1:11" x14ac:dyDescent="0.25">
      <c r="A1030" s="8">
        <v>45373</v>
      </c>
      <c r="B1030" s="3" t="s">
        <v>30</v>
      </c>
      <c r="C1030" s="3" t="s">
        <v>37</v>
      </c>
      <c r="D1030" s="3">
        <v>24687</v>
      </c>
      <c r="E1030" s="3">
        <v>23825</v>
      </c>
      <c r="F1030" s="3">
        <v>13835</v>
      </c>
      <c r="G1030" s="3">
        <v>433.03435999999999</v>
      </c>
      <c r="H1030" s="3">
        <v>1</v>
      </c>
      <c r="I1030" s="3">
        <v>7766</v>
      </c>
      <c r="J1030" s="18">
        <f t="shared" si="32"/>
        <v>31.948965897302006</v>
      </c>
      <c r="K1030" s="18">
        <f t="shared" si="33"/>
        <v>31.457852310932882</v>
      </c>
    </row>
    <row r="1031" spans="1:11" x14ac:dyDescent="0.25">
      <c r="A1031" s="8">
        <v>45373</v>
      </c>
      <c r="B1031" s="3" t="s">
        <v>30</v>
      </c>
      <c r="C1031" s="3" t="s">
        <v>37</v>
      </c>
      <c r="D1031" s="3">
        <v>32246</v>
      </c>
      <c r="E1031" s="3">
        <v>29004</v>
      </c>
      <c r="F1031" s="3">
        <v>28051</v>
      </c>
      <c r="G1031" s="3">
        <v>7604.1142</v>
      </c>
      <c r="H1031" s="3">
        <v>10</v>
      </c>
      <c r="I1031" s="3">
        <v>2880</v>
      </c>
      <c r="J1031" s="18">
        <f t="shared" si="32"/>
        <v>3.6889240827024929</v>
      </c>
      <c r="K1031" s="18">
        <f t="shared" si="33"/>
        <v>8.9313403212801585</v>
      </c>
    </row>
    <row r="1032" spans="1:11" x14ac:dyDescent="0.25">
      <c r="A1032" s="8">
        <v>45373</v>
      </c>
      <c r="B1032" s="3" t="s">
        <v>30</v>
      </c>
      <c r="C1032" s="3" t="s">
        <v>37</v>
      </c>
      <c r="D1032" s="3">
        <v>12761</v>
      </c>
      <c r="E1032" s="3">
        <v>23825</v>
      </c>
      <c r="F1032" s="3">
        <v>21078</v>
      </c>
      <c r="G1032" s="3">
        <v>4942.96</v>
      </c>
      <c r="H1032" s="3">
        <v>1</v>
      </c>
      <c r="I1032" s="3">
        <v>6085</v>
      </c>
      <c r="J1032" s="18">
        <f t="shared" si="32"/>
        <v>4.2642465243497822</v>
      </c>
      <c r="K1032" s="18">
        <f t="shared" si="33"/>
        <v>47.684350756210328</v>
      </c>
    </row>
    <row r="1033" spans="1:11" x14ac:dyDescent="0.25">
      <c r="A1033" s="8">
        <v>45373</v>
      </c>
      <c r="B1033" s="3" t="s">
        <v>32</v>
      </c>
      <c r="C1033" s="3" t="s">
        <v>37</v>
      </c>
      <c r="D1033" s="3">
        <v>42833</v>
      </c>
      <c r="E1033" s="3">
        <v>5824</v>
      </c>
      <c r="F1033" s="3">
        <v>13738</v>
      </c>
      <c r="G1033" s="3">
        <v>7806.88</v>
      </c>
      <c r="H1033" s="3">
        <v>9</v>
      </c>
      <c r="I1033" s="3">
        <v>15087</v>
      </c>
      <c r="J1033" s="18">
        <f t="shared" si="32"/>
        <v>1.759729879285963</v>
      </c>
      <c r="K1033" s="18">
        <f t="shared" si="33"/>
        <v>35.222842201106623</v>
      </c>
    </row>
    <row r="1034" spans="1:11" x14ac:dyDescent="0.25">
      <c r="A1034" s="8">
        <v>45373</v>
      </c>
      <c r="B1034" s="3" t="s">
        <v>19</v>
      </c>
      <c r="C1034" s="3" t="s">
        <v>37</v>
      </c>
      <c r="D1034" s="3">
        <v>28408</v>
      </c>
      <c r="E1034" s="3">
        <v>36656</v>
      </c>
      <c r="F1034" s="3">
        <v>27711</v>
      </c>
      <c r="G1034" s="3">
        <v>4830.47</v>
      </c>
      <c r="H1034" s="3">
        <v>9</v>
      </c>
      <c r="I1034" s="3">
        <v>10322</v>
      </c>
      <c r="J1034" s="18">
        <f t="shared" si="32"/>
        <v>5.736708850277509</v>
      </c>
      <c r="K1034" s="18">
        <f t="shared" si="33"/>
        <v>36.334835257673895</v>
      </c>
    </row>
    <row r="1035" spans="1:11" x14ac:dyDescent="0.25">
      <c r="A1035" s="8">
        <v>45374</v>
      </c>
      <c r="B1035" s="3" t="s">
        <v>22</v>
      </c>
      <c r="C1035" s="3" t="s">
        <v>37</v>
      </c>
      <c r="D1035" s="3">
        <v>13319</v>
      </c>
      <c r="E1035" s="3">
        <v>26998</v>
      </c>
      <c r="F1035" s="3">
        <v>37120</v>
      </c>
      <c r="G1035" s="3">
        <v>12702.336299999999</v>
      </c>
      <c r="H1035" s="3">
        <v>1</v>
      </c>
      <c r="I1035" s="3">
        <v>2711</v>
      </c>
      <c r="J1035" s="18">
        <f t="shared" si="32"/>
        <v>2.9222970580616736</v>
      </c>
      <c r="K1035" s="18">
        <f t="shared" si="33"/>
        <v>20.354380959531497</v>
      </c>
    </row>
    <row r="1036" spans="1:11" x14ac:dyDescent="0.25">
      <c r="A1036" s="8">
        <v>45374</v>
      </c>
      <c r="B1036" s="3" t="s">
        <v>19</v>
      </c>
      <c r="C1036" s="3" t="s">
        <v>37</v>
      </c>
      <c r="D1036" s="3">
        <v>21363</v>
      </c>
      <c r="E1036" s="3">
        <v>7246</v>
      </c>
      <c r="F1036" s="3">
        <v>33535</v>
      </c>
      <c r="G1036" s="3">
        <v>6038.2707</v>
      </c>
      <c r="H1036" s="3">
        <v>2</v>
      </c>
      <c r="I1036" s="3">
        <v>2171</v>
      </c>
      <c r="J1036" s="18">
        <f t="shared" si="32"/>
        <v>5.5537423984651761</v>
      </c>
      <c r="K1036" s="18">
        <f t="shared" si="33"/>
        <v>10.162430370266348</v>
      </c>
    </row>
    <row r="1037" spans="1:11" x14ac:dyDescent="0.25">
      <c r="A1037" s="8">
        <v>45374</v>
      </c>
      <c r="B1037" s="3" t="s">
        <v>22</v>
      </c>
      <c r="C1037" s="3" t="s">
        <v>37</v>
      </c>
      <c r="D1037" s="3">
        <v>20211</v>
      </c>
      <c r="E1037" s="3">
        <v>16659</v>
      </c>
      <c r="F1037" s="3">
        <v>16796</v>
      </c>
      <c r="G1037" s="3">
        <v>13712.2408</v>
      </c>
      <c r="H1037" s="3">
        <v>1</v>
      </c>
      <c r="I1037" s="3">
        <v>6109</v>
      </c>
      <c r="J1037" s="18">
        <f t="shared" si="32"/>
        <v>1.2248909747850987</v>
      </c>
      <c r="K1037" s="18">
        <f t="shared" si="33"/>
        <v>30.226114492108259</v>
      </c>
    </row>
    <row r="1038" spans="1:11" x14ac:dyDescent="0.25">
      <c r="A1038" s="8">
        <v>45374</v>
      </c>
      <c r="B1038" s="3" t="s">
        <v>19</v>
      </c>
      <c r="C1038" s="3" t="s">
        <v>37</v>
      </c>
      <c r="D1038" s="3">
        <v>38043</v>
      </c>
      <c r="E1038" s="3">
        <v>17264</v>
      </c>
      <c r="F1038" s="3">
        <v>23797</v>
      </c>
      <c r="G1038" s="3">
        <v>3063.7656000000002</v>
      </c>
      <c r="H1038" s="3">
        <v>5</v>
      </c>
      <c r="I1038" s="3">
        <v>17549</v>
      </c>
      <c r="J1038" s="18">
        <f t="shared" si="32"/>
        <v>7.767239112548296</v>
      </c>
      <c r="K1038" s="18">
        <f t="shared" si="33"/>
        <v>46.129379912204612</v>
      </c>
    </row>
    <row r="1039" spans="1:11" x14ac:dyDescent="0.25">
      <c r="A1039" s="8">
        <v>45374</v>
      </c>
      <c r="B1039" s="3" t="s">
        <v>30</v>
      </c>
      <c r="C1039" s="3" t="s">
        <v>37</v>
      </c>
      <c r="D1039" s="3">
        <v>9181</v>
      </c>
      <c r="E1039" s="3">
        <v>14690</v>
      </c>
      <c r="F1039" s="3">
        <v>12152</v>
      </c>
      <c r="G1039" s="3">
        <v>554.03579999999999</v>
      </c>
      <c r="H1039" s="3">
        <v>2</v>
      </c>
      <c r="I1039" s="3">
        <v>10709</v>
      </c>
      <c r="J1039" s="18">
        <f t="shared" si="32"/>
        <v>21.933600680678037</v>
      </c>
      <c r="K1039" s="18">
        <f t="shared" si="33"/>
        <v>116.64306720400828</v>
      </c>
    </row>
    <row r="1040" spans="1:11" x14ac:dyDescent="0.25">
      <c r="A1040" s="8">
        <v>45374</v>
      </c>
      <c r="B1040" s="3" t="s">
        <v>32</v>
      </c>
      <c r="C1040" s="3" t="s">
        <v>37</v>
      </c>
      <c r="D1040" s="3">
        <v>9183</v>
      </c>
      <c r="E1040" s="3">
        <v>15805</v>
      </c>
      <c r="F1040" s="3">
        <v>31722</v>
      </c>
      <c r="G1040" s="3">
        <v>0</v>
      </c>
      <c r="H1040" s="3">
        <v>4</v>
      </c>
      <c r="I1040" s="3">
        <v>19359</v>
      </c>
      <c r="J1040" s="18" t="str">
        <f t="shared" si="32"/>
        <v>NA</v>
      </c>
      <c r="K1040" s="18">
        <f t="shared" si="33"/>
        <v>210.81345965370795</v>
      </c>
    </row>
    <row r="1041" spans="1:11" x14ac:dyDescent="0.25">
      <c r="A1041" s="8">
        <v>45374</v>
      </c>
      <c r="B1041" s="3" t="s">
        <v>19</v>
      </c>
      <c r="C1041" s="3" t="s">
        <v>37</v>
      </c>
      <c r="D1041" s="3">
        <v>47377</v>
      </c>
      <c r="E1041" s="3">
        <v>19959</v>
      </c>
      <c r="F1041" s="3">
        <v>18316</v>
      </c>
      <c r="G1041" s="3">
        <v>2006.2806</v>
      </c>
      <c r="H1041" s="3">
        <v>6</v>
      </c>
      <c r="I1041" s="3">
        <v>11512</v>
      </c>
      <c r="J1041" s="18">
        <f t="shared" si="32"/>
        <v>9.1293311613539991</v>
      </c>
      <c r="K1041" s="18">
        <f t="shared" si="33"/>
        <v>24.298710344682018</v>
      </c>
    </row>
    <row r="1042" spans="1:11" x14ac:dyDescent="0.25">
      <c r="A1042" s="8">
        <v>45374</v>
      </c>
      <c r="B1042" s="3" t="s">
        <v>22</v>
      </c>
      <c r="C1042" s="3" t="s">
        <v>37</v>
      </c>
      <c r="D1042" s="3">
        <v>33199</v>
      </c>
      <c r="E1042" s="3">
        <v>5756</v>
      </c>
      <c r="F1042" s="3">
        <v>30161</v>
      </c>
      <c r="G1042" s="3">
        <v>13394.757</v>
      </c>
      <c r="H1042" s="3">
        <v>8</v>
      </c>
      <c r="I1042" s="3">
        <v>17767</v>
      </c>
      <c r="J1042" s="18">
        <f t="shared" si="32"/>
        <v>2.2517019159063505</v>
      </c>
      <c r="K1042" s="18">
        <f t="shared" si="33"/>
        <v>53.516672188921355</v>
      </c>
    </row>
    <row r="1043" spans="1:11" x14ac:dyDescent="0.25">
      <c r="A1043" s="8">
        <v>45374</v>
      </c>
      <c r="B1043" s="3" t="s">
        <v>22</v>
      </c>
      <c r="C1043" s="3" t="s">
        <v>37</v>
      </c>
      <c r="D1043" s="3">
        <v>15265</v>
      </c>
      <c r="E1043" s="3">
        <v>34226</v>
      </c>
      <c r="F1043" s="3">
        <v>17841</v>
      </c>
      <c r="G1043" s="3">
        <v>13618.469000000001</v>
      </c>
      <c r="H1043" s="3">
        <v>1</v>
      </c>
      <c r="I1043" s="3">
        <v>9309</v>
      </c>
      <c r="J1043" s="18">
        <f t="shared" si="32"/>
        <v>1.3100591556951078</v>
      </c>
      <c r="K1043" s="18">
        <f t="shared" si="33"/>
        <v>60.98264002620374</v>
      </c>
    </row>
    <row r="1044" spans="1:11" x14ac:dyDescent="0.25">
      <c r="A1044" s="8">
        <v>45374</v>
      </c>
      <c r="B1044" s="3" t="s">
        <v>19</v>
      </c>
      <c r="C1044" s="3" t="s">
        <v>37</v>
      </c>
      <c r="D1044" s="3">
        <v>16616</v>
      </c>
      <c r="E1044" s="3">
        <v>37173</v>
      </c>
      <c r="F1044" s="3">
        <v>19257</v>
      </c>
      <c r="G1044" s="3">
        <v>1109.19</v>
      </c>
      <c r="H1044" s="3">
        <v>8</v>
      </c>
      <c r="I1044" s="3">
        <v>12862</v>
      </c>
      <c r="J1044" s="18">
        <f t="shared" si="32"/>
        <v>17.361317718335002</v>
      </c>
      <c r="K1044" s="18">
        <f t="shared" si="33"/>
        <v>77.407318247472318</v>
      </c>
    </row>
    <row r="1045" spans="1:11" x14ac:dyDescent="0.25">
      <c r="A1045" s="8">
        <v>45375</v>
      </c>
      <c r="B1045" s="3" t="s">
        <v>21</v>
      </c>
      <c r="C1045" s="3" t="s">
        <v>37</v>
      </c>
      <c r="D1045" s="3">
        <v>28912</v>
      </c>
      <c r="E1045" s="3">
        <v>26136</v>
      </c>
      <c r="F1045" s="3">
        <v>18950</v>
      </c>
      <c r="G1045" s="3">
        <v>13355.79</v>
      </c>
      <c r="H1045" s="3">
        <v>8</v>
      </c>
      <c r="I1045" s="3">
        <v>1085</v>
      </c>
      <c r="J1045" s="18">
        <f t="shared" si="32"/>
        <v>1.4188602845657201</v>
      </c>
      <c r="K1045" s="18">
        <f t="shared" si="33"/>
        <v>3.7527670171555059</v>
      </c>
    </row>
    <row r="1046" spans="1:11" x14ac:dyDescent="0.25">
      <c r="A1046" s="8">
        <v>45375</v>
      </c>
      <c r="B1046" s="3" t="s">
        <v>30</v>
      </c>
      <c r="C1046" s="3" t="s">
        <v>37</v>
      </c>
      <c r="D1046" s="3">
        <v>6736</v>
      </c>
      <c r="E1046" s="3">
        <v>9212</v>
      </c>
      <c r="F1046" s="3">
        <v>9484</v>
      </c>
      <c r="G1046" s="3">
        <v>518.79680000000008</v>
      </c>
      <c r="H1046" s="3">
        <v>9</v>
      </c>
      <c r="I1046" s="3">
        <v>15355</v>
      </c>
      <c r="J1046" s="18">
        <f t="shared" si="32"/>
        <v>18.280760405615453</v>
      </c>
      <c r="K1046" s="18">
        <f t="shared" si="33"/>
        <v>227.95427553444179</v>
      </c>
    </row>
    <row r="1047" spans="1:11" x14ac:dyDescent="0.25">
      <c r="A1047" s="8">
        <v>45375</v>
      </c>
      <c r="B1047" s="3" t="s">
        <v>30</v>
      </c>
      <c r="C1047" s="3" t="s">
        <v>37</v>
      </c>
      <c r="D1047" s="3">
        <v>38056</v>
      </c>
      <c r="E1047" s="3">
        <v>15190</v>
      </c>
      <c r="F1047" s="3">
        <v>16169</v>
      </c>
      <c r="G1047" s="3">
        <v>7906.6476999999995</v>
      </c>
      <c r="H1047" s="3">
        <v>1</v>
      </c>
      <c r="I1047" s="3">
        <v>1687</v>
      </c>
      <c r="J1047" s="18">
        <f t="shared" si="32"/>
        <v>2.0449880421509108</v>
      </c>
      <c r="K1047" s="18">
        <f t="shared" si="33"/>
        <v>4.4329409291570316</v>
      </c>
    </row>
    <row r="1048" spans="1:11" x14ac:dyDescent="0.25">
      <c r="A1048" s="8">
        <v>45375</v>
      </c>
      <c r="B1048" s="3" t="s">
        <v>19</v>
      </c>
      <c r="C1048" s="3" t="s">
        <v>37</v>
      </c>
      <c r="D1048" s="3">
        <v>8393</v>
      </c>
      <c r="E1048" s="3">
        <v>35662</v>
      </c>
      <c r="F1048" s="3">
        <v>10064</v>
      </c>
      <c r="G1048" s="3">
        <v>3645.2930999999999</v>
      </c>
      <c r="H1048" s="3">
        <v>2</v>
      </c>
      <c r="I1048" s="3">
        <v>17182</v>
      </c>
      <c r="J1048" s="18">
        <f t="shared" si="32"/>
        <v>2.7608205222235767</v>
      </c>
      <c r="K1048" s="18">
        <f t="shared" si="33"/>
        <v>204.71821756225427</v>
      </c>
    </row>
    <row r="1049" spans="1:11" x14ac:dyDescent="0.25">
      <c r="A1049" s="8">
        <v>45375</v>
      </c>
      <c r="B1049" s="3" t="s">
        <v>22</v>
      </c>
      <c r="C1049" s="3" t="s">
        <v>37</v>
      </c>
      <c r="D1049" s="3">
        <v>8634</v>
      </c>
      <c r="E1049" s="3">
        <v>22891</v>
      </c>
      <c r="F1049" s="3">
        <v>38132</v>
      </c>
      <c r="G1049" s="3">
        <v>13921.0074</v>
      </c>
      <c r="H1049" s="3">
        <v>1</v>
      </c>
      <c r="I1049" s="3">
        <v>4590</v>
      </c>
      <c r="J1049" s="18">
        <f t="shared" si="32"/>
        <v>2.7391695805003309</v>
      </c>
      <c r="K1049" s="18">
        <f t="shared" si="33"/>
        <v>53.161917998610143</v>
      </c>
    </row>
    <row r="1050" spans="1:11" x14ac:dyDescent="0.25">
      <c r="A1050" s="8">
        <v>45375</v>
      </c>
      <c r="B1050" s="3" t="s">
        <v>32</v>
      </c>
      <c r="C1050" s="3" t="s">
        <v>37</v>
      </c>
      <c r="D1050" s="3">
        <v>28149</v>
      </c>
      <c r="E1050" s="3">
        <v>13928</v>
      </c>
      <c r="F1050" s="3">
        <v>24239</v>
      </c>
      <c r="G1050" s="3">
        <v>6877.88</v>
      </c>
      <c r="H1050" s="3">
        <v>9</v>
      </c>
      <c r="I1050" s="3">
        <v>4135</v>
      </c>
      <c r="J1050" s="18">
        <f t="shared" si="32"/>
        <v>3.5241964093586975</v>
      </c>
      <c r="K1050" s="18">
        <f t="shared" si="33"/>
        <v>14.689687022629577</v>
      </c>
    </row>
    <row r="1051" spans="1:11" x14ac:dyDescent="0.25">
      <c r="A1051" s="8">
        <v>45375</v>
      </c>
      <c r="B1051" s="3" t="s">
        <v>22</v>
      </c>
      <c r="C1051" s="3" t="s">
        <v>37</v>
      </c>
      <c r="D1051" s="3">
        <v>24568</v>
      </c>
      <c r="E1051" s="3">
        <v>24213</v>
      </c>
      <c r="F1051" s="3">
        <v>10975</v>
      </c>
      <c r="G1051" s="3">
        <v>13672.726500000001</v>
      </c>
      <c r="H1051" s="3">
        <v>3</v>
      </c>
      <c r="I1051" s="3">
        <v>15466</v>
      </c>
      <c r="J1051" s="18">
        <f t="shared" si="32"/>
        <v>0.80269286451389188</v>
      </c>
      <c r="K1051" s="18">
        <f t="shared" si="33"/>
        <v>62.951807228915655</v>
      </c>
    </row>
    <row r="1052" spans="1:11" x14ac:dyDescent="0.25">
      <c r="A1052" s="8">
        <v>45375</v>
      </c>
      <c r="B1052" s="3" t="s">
        <v>32</v>
      </c>
      <c r="C1052" s="3" t="s">
        <v>37</v>
      </c>
      <c r="D1052" s="3">
        <v>27018</v>
      </c>
      <c r="E1052" s="3">
        <v>6538</v>
      </c>
      <c r="F1052" s="3">
        <v>15708</v>
      </c>
      <c r="G1052" s="3">
        <v>7239.67</v>
      </c>
      <c r="H1052" s="3">
        <v>1</v>
      </c>
      <c r="I1052" s="3">
        <v>12631</v>
      </c>
      <c r="J1052" s="18">
        <f t="shared" si="32"/>
        <v>2.1697121553882979</v>
      </c>
      <c r="K1052" s="18">
        <f t="shared" si="33"/>
        <v>46.750314605078096</v>
      </c>
    </row>
    <row r="1053" spans="1:11" x14ac:dyDescent="0.25">
      <c r="A1053" s="8">
        <v>45375</v>
      </c>
      <c r="B1053" s="3" t="s">
        <v>19</v>
      </c>
      <c r="C1053" s="3" t="s">
        <v>37</v>
      </c>
      <c r="D1053" s="3">
        <v>19144</v>
      </c>
      <c r="E1053" s="3">
        <v>10956</v>
      </c>
      <c r="F1053" s="3">
        <v>5835</v>
      </c>
      <c r="G1053" s="3">
        <v>6633.1230999999998</v>
      </c>
      <c r="H1053" s="3">
        <v>9</v>
      </c>
      <c r="I1053" s="3">
        <v>11335</v>
      </c>
      <c r="J1053" s="18">
        <f t="shared" si="32"/>
        <v>0.87967612119244409</v>
      </c>
      <c r="K1053" s="18">
        <f t="shared" si="33"/>
        <v>59.209151692436265</v>
      </c>
    </row>
    <row r="1054" spans="1:11" x14ac:dyDescent="0.25">
      <c r="A1054" s="8">
        <v>45376</v>
      </c>
      <c r="B1054" s="3" t="s">
        <v>30</v>
      </c>
      <c r="C1054" s="3" t="s">
        <v>37</v>
      </c>
      <c r="D1054" s="3">
        <v>28736</v>
      </c>
      <c r="E1054" s="3">
        <v>24282</v>
      </c>
      <c r="F1054" s="3">
        <v>7329</v>
      </c>
      <c r="G1054" s="3">
        <v>324.19358999999997</v>
      </c>
      <c r="H1054" s="3">
        <v>5</v>
      </c>
      <c r="I1054" s="3">
        <v>19190</v>
      </c>
      <c r="J1054" s="18">
        <f t="shared" si="32"/>
        <v>22.606862769865376</v>
      </c>
      <c r="K1054" s="18">
        <f t="shared" si="33"/>
        <v>66.780345211581292</v>
      </c>
    </row>
    <row r="1055" spans="1:11" x14ac:dyDescent="0.25">
      <c r="A1055" s="8">
        <v>45376</v>
      </c>
      <c r="B1055" s="3" t="s">
        <v>32</v>
      </c>
      <c r="C1055" s="3" t="s">
        <v>37</v>
      </c>
      <c r="D1055" s="3">
        <v>6690</v>
      </c>
      <c r="E1055" s="3">
        <v>38608</v>
      </c>
      <c r="F1055" s="3">
        <v>15814</v>
      </c>
      <c r="G1055" s="3">
        <v>674.9</v>
      </c>
      <c r="H1055" s="3">
        <v>3</v>
      </c>
      <c r="I1055" s="3">
        <v>12522</v>
      </c>
      <c r="J1055" s="18">
        <f t="shared" si="32"/>
        <v>23.431619499185064</v>
      </c>
      <c r="K1055" s="18">
        <f t="shared" si="33"/>
        <v>187.17488789237669</v>
      </c>
    </row>
    <row r="1056" spans="1:11" x14ac:dyDescent="0.25">
      <c r="A1056" s="8">
        <v>45376</v>
      </c>
      <c r="B1056" s="3" t="s">
        <v>21</v>
      </c>
      <c r="C1056" s="3" t="s">
        <v>37</v>
      </c>
      <c r="D1056" s="3">
        <v>8868</v>
      </c>
      <c r="E1056" s="3">
        <v>35294</v>
      </c>
      <c r="F1056" s="3">
        <v>16848</v>
      </c>
      <c r="G1056" s="3">
        <v>11460.1769</v>
      </c>
      <c r="H1056" s="3">
        <v>8</v>
      </c>
      <c r="I1056" s="3">
        <v>7815</v>
      </c>
      <c r="J1056" s="18">
        <f t="shared" si="32"/>
        <v>1.4701343746273234</v>
      </c>
      <c r="K1056" s="18">
        <f t="shared" si="33"/>
        <v>88.12584573748309</v>
      </c>
    </row>
    <row r="1057" spans="1:11" x14ac:dyDescent="0.25">
      <c r="A1057" s="8">
        <v>45376</v>
      </c>
      <c r="B1057" s="3" t="s">
        <v>19</v>
      </c>
      <c r="C1057" s="3" t="s">
        <v>37</v>
      </c>
      <c r="D1057" s="3">
        <v>25848</v>
      </c>
      <c r="E1057" s="3">
        <v>8558</v>
      </c>
      <c r="F1057" s="3">
        <v>24307</v>
      </c>
      <c r="G1057" s="3">
        <v>7551.4179000000004</v>
      </c>
      <c r="H1057" s="3">
        <v>2</v>
      </c>
      <c r="I1057" s="3">
        <v>15494</v>
      </c>
      <c r="J1057" s="18">
        <f t="shared" si="32"/>
        <v>3.2188656914352469</v>
      </c>
      <c r="K1057" s="18">
        <f t="shared" si="33"/>
        <v>59.942742185082018</v>
      </c>
    </row>
    <row r="1058" spans="1:11" x14ac:dyDescent="0.25">
      <c r="A1058" s="8">
        <v>45376</v>
      </c>
      <c r="B1058" s="3" t="s">
        <v>32</v>
      </c>
      <c r="C1058" s="3" t="s">
        <v>37</v>
      </c>
      <c r="D1058" s="3">
        <v>32845</v>
      </c>
      <c r="E1058" s="3">
        <v>14680</v>
      </c>
      <c r="F1058" s="3">
        <v>32248</v>
      </c>
      <c r="G1058" s="3">
        <v>695.77</v>
      </c>
      <c r="H1058" s="3">
        <v>3</v>
      </c>
      <c r="I1058" s="3">
        <v>12261</v>
      </c>
      <c r="J1058" s="18">
        <f t="shared" si="32"/>
        <v>46.348649697457496</v>
      </c>
      <c r="K1058" s="18">
        <f t="shared" si="33"/>
        <v>37.329882782767541</v>
      </c>
    </row>
    <row r="1059" spans="1:11" x14ac:dyDescent="0.25">
      <c r="A1059" s="8">
        <v>45376</v>
      </c>
      <c r="B1059" s="3" t="s">
        <v>19</v>
      </c>
      <c r="C1059" s="3" t="s">
        <v>37</v>
      </c>
      <c r="D1059" s="3">
        <v>18439</v>
      </c>
      <c r="E1059" s="3">
        <v>29666</v>
      </c>
      <c r="F1059" s="3">
        <v>21695</v>
      </c>
      <c r="G1059" s="3">
        <v>7440.3374999999996</v>
      </c>
      <c r="H1059" s="3">
        <v>1</v>
      </c>
      <c r="I1059" s="3">
        <v>7455</v>
      </c>
      <c r="J1059" s="18">
        <f t="shared" si="32"/>
        <v>2.9158623516742352</v>
      </c>
      <c r="K1059" s="18">
        <f t="shared" si="33"/>
        <v>40.430609035197136</v>
      </c>
    </row>
    <row r="1060" spans="1:11" x14ac:dyDescent="0.25">
      <c r="A1060" s="8">
        <v>45376</v>
      </c>
      <c r="B1060" s="3" t="s">
        <v>21</v>
      </c>
      <c r="C1060" s="3" t="s">
        <v>37</v>
      </c>
      <c r="D1060" s="3">
        <v>29970</v>
      </c>
      <c r="E1060" s="3">
        <v>15097</v>
      </c>
      <c r="F1060" s="3">
        <v>16766</v>
      </c>
      <c r="G1060" s="3">
        <v>9601.5363550000002</v>
      </c>
      <c r="H1060" s="3">
        <v>10</v>
      </c>
      <c r="I1060" s="3">
        <v>18835</v>
      </c>
      <c r="J1060" s="18">
        <f t="shared" si="32"/>
        <v>1.7461788801402711</v>
      </c>
      <c r="K1060" s="18">
        <f t="shared" si="33"/>
        <v>62.846179512846177</v>
      </c>
    </row>
    <row r="1061" spans="1:11" x14ac:dyDescent="0.25">
      <c r="A1061" s="8">
        <v>45376</v>
      </c>
      <c r="B1061" s="3" t="s">
        <v>30</v>
      </c>
      <c r="C1061" s="3" t="s">
        <v>37</v>
      </c>
      <c r="D1061" s="3">
        <v>17093</v>
      </c>
      <c r="E1061" s="3">
        <v>25352</v>
      </c>
      <c r="F1061" s="3">
        <v>19971</v>
      </c>
      <c r="G1061" s="3">
        <v>807.86905999999999</v>
      </c>
      <c r="H1061" s="3">
        <v>5</v>
      </c>
      <c r="I1061" s="3">
        <v>12271</v>
      </c>
      <c r="J1061" s="18">
        <f t="shared" si="32"/>
        <v>24.72059024020551</v>
      </c>
      <c r="K1061" s="18">
        <f t="shared" si="33"/>
        <v>71.789621482478211</v>
      </c>
    </row>
    <row r="1062" spans="1:11" x14ac:dyDescent="0.25">
      <c r="A1062" s="8">
        <v>45376</v>
      </c>
      <c r="B1062" s="3" t="s">
        <v>30</v>
      </c>
      <c r="C1062" s="3" t="s">
        <v>37</v>
      </c>
      <c r="D1062" s="3">
        <v>28085</v>
      </c>
      <c r="E1062" s="3">
        <v>28617</v>
      </c>
      <c r="F1062" s="3">
        <v>32663</v>
      </c>
      <c r="G1062" s="3">
        <v>7506.1018000000004</v>
      </c>
      <c r="H1062" s="3">
        <v>6</v>
      </c>
      <c r="I1062" s="3">
        <v>4133</v>
      </c>
      <c r="J1062" s="18">
        <f t="shared" si="32"/>
        <v>4.3515263808439153</v>
      </c>
      <c r="K1062" s="18">
        <f t="shared" si="33"/>
        <v>14.716040591062846</v>
      </c>
    </row>
    <row r="1063" spans="1:11" x14ac:dyDescent="0.25">
      <c r="A1063" s="8">
        <v>45376</v>
      </c>
      <c r="B1063" s="3" t="s">
        <v>19</v>
      </c>
      <c r="C1063" s="3" t="s">
        <v>37</v>
      </c>
      <c r="D1063" s="3">
        <v>33580</v>
      </c>
      <c r="E1063" s="3">
        <v>28926</v>
      </c>
      <c r="F1063" s="3">
        <v>7586</v>
      </c>
      <c r="G1063" s="3">
        <v>9294.2960000000003</v>
      </c>
      <c r="H1063" s="3">
        <v>3</v>
      </c>
      <c r="I1063" s="3">
        <v>10626</v>
      </c>
      <c r="J1063" s="18">
        <f t="shared" si="32"/>
        <v>0.81619952710780885</v>
      </c>
      <c r="K1063" s="18">
        <f t="shared" si="33"/>
        <v>31.643835616438352</v>
      </c>
    </row>
    <row r="1064" spans="1:11" x14ac:dyDescent="0.25">
      <c r="A1064" s="8">
        <v>45377</v>
      </c>
      <c r="B1064" s="3" t="s">
        <v>32</v>
      </c>
      <c r="C1064" s="3" t="s">
        <v>37</v>
      </c>
      <c r="D1064" s="3">
        <v>49049</v>
      </c>
      <c r="E1064" s="3">
        <v>25656</v>
      </c>
      <c r="F1064" s="3">
        <v>11323</v>
      </c>
      <c r="G1064" s="3">
        <v>9369.85</v>
      </c>
      <c r="H1064" s="3">
        <v>3</v>
      </c>
      <c r="I1064" s="3">
        <v>743</v>
      </c>
      <c r="J1064" s="18">
        <f t="shared" si="32"/>
        <v>1.2084505088128412</v>
      </c>
      <c r="K1064" s="18">
        <f t="shared" si="33"/>
        <v>1.5148117188933516</v>
      </c>
    </row>
    <row r="1065" spans="1:11" x14ac:dyDescent="0.25">
      <c r="A1065" s="8">
        <v>45377</v>
      </c>
      <c r="B1065" s="3" t="s">
        <v>32</v>
      </c>
      <c r="C1065" s="3" t="s">
        <v>37</v>
      </c>
      <c r="D1065" s="3">
        <v>31586</v>
      </c>
      <c r="E1065" s="3">
        <v>23548</v>
      </c>
      <c r="F1065" s="3">
        <v>39511</v>
      </c>
      <c r="G1065" s="3">
        <v>6539.83</v>
      </c>
      <c r="H1065" s="3">
        <v>7</v>
      </c>
      <c r="I1065" s="3">
        <v>12446</v>
      </c>
      <c r="J1065" s="18">
        <f t="shared" si="32"/>
        <v>6.0415943533700416</v>
      </c>
      <c r="K1065" s="18">
        <f t="shared" si="33"/>
        <v>39.40353321091623</v>
      </c>
    </row>
    <row r="1066" spans="1:11" x14ac:dyDescent="0.25">
      <c r="A1066" s="8">
        <v>45377</v>
      </c>
      <c r="B1066" s="3" t="s">
        <v>21</v>
      </c>
      <c r="C1066" s="3" t="s">
        <v>37</v>
      </c>
      <c r="D1066" s="3">
        <v>6231</v>
      </c>
      <c r="E1066" s="3">
        <v>10044</v>
      </c>
      <c r="F1066" s="3">
        <v>12101</v>
      </c>
      <c r="G1066" s="3">
        <v>8674.8840999999993</v>
      </c>
      <c r="H1066" s="3">
        <v>8</v>
      </c>
      <c r="I1066" s="3">
        <v>13726</v>
      </c>
      <c r="J1066" s="18">
        <f t="shared" si="32"/>
        <v>1.3949465906985432</v>
      </c>
      <c r="K1066" s="18">
        <f t="shared" si="33"/>
        <v>220.28566843203339</v>
      </c>
    </row>
    <row r="1067" spans="1:11" x14ac:dyDescent="0.25">
      <c r="A1067" s="8">
        <v>45377</v>
      </c>
      <c r="B1067" s="3" t="s">
        <v>19</v>
      </c>
      <c r="C1067" s="3" t="s">
        <v>37</v>
      </c>
      <c r="D1067" s="3">
        <v>6979</v>
      </c>
      <c r="E1067" s="3">
        <v>25780</v>
      </c>
      <c r="F1067" s="3">
        <v>26506</v>
      </c>
      <c r="G1067" s="3">
        <v>6958.1387000000004</v>
      </c>
      <c r="H1067" s="3">
        <v>4</v>
      </c>
      <c r="I1067" s="3">
        <v>8220</v>
      </c>
      <c r="J1067" s="18">
        <f t="shared" si="32"/>
        <v>3.809352061349395</v>
      </c>
      <c r="K1067" s="18">
        <f t="shared" si="33"/>
        <v>117.78191718011178</v>
      </c>
    </row>
    <row r="1068" spans="1:11" x14ac:dyDescent="0.25">
      <c r="A1068" s="8">
        <v>45377</v>
      </c>
      <c r="B1068" s="3" t="s">
        <v>32</v>
      </c>
      <c r="C1068" s="3" t="s">
        <v>37</v>
      </c>
      <c r="D1068" s="3">
        <v>38707</v>
      </c>
      <c r="E1068" s="3">
        <v>17809</v>
      </c>
      <c r="F1068" s="3">
        <v>33524</v>
      </c>
      <c r="G1068" s="3">
        <v>7237.23</v>
      </c>
      <c r="H1068" s="3">
        <v>6</v>
      </c>
      <c r="I1068" s="3">
        <v>9733</v>
      </c>
      <c r="J1068" s="18">
        <f t="shared" si="32"/>
        <v>4.632158989005462</v>
      </c>
      <c r="K1068" s="18">
        <f t="shared" si="33"/>
        <v>25.145322551476479</v>
      </c>
    </row>
    <row r="1069" spans="1:11" x14ac:dyDescent="0.25">
      <c r="A1069" s="8">
        <v>45377</v>
      </c>
      <c r="B1069" s="3" t="s">
        <v>21</v>
      </c>
      <c r="C1069" s="3" t="s">
        <v>37</v>
      </c>
      <c r="D1069" s="3">
        <v>37706</v>
      </c>
      <c r="E1069" s="3">
        <v>15816</v>
      </c>
      <c r="F1069" s="3">
        <v>23899</v>
      </c>
      <c r="G1069" s="3">
        <v>9125.0059010000004</v>
      </c>
      <c r="H1069" s="3">
        <v>6</v>
      </c>
      <c r="I1069" s="3">
        <v>18421</v>
      </c>
      <c r="J1069" s="18">
        <f t="shared" si="32"/>
        <v>2.619066799439651</v>
      </c>
      <c r="K1069" s="18">
        <f t="shared" si="33"/>
        <v>48.854293746353363</v>
      </c>
    </row>
    <row r="1070" spans="1:11" x14ac:dyDescent="0.25">
      <c r="A1070" s="8">
        <v>45377</v>
      </c>
      <c r="B1070" s="3" t="s">
        <v>19</v>
      </c>
      <c r="C1070" s="3" t="s">
        <v>37</v>
      </c>
      <c r="D1070" s="3">
        <v>10462</v>
      </c>
      <c r="E1070" s="3">
        <v>37008</v>
      </c>
      <c r="F1070" s="3">
        <v>34968</v>
      </c>
      <c r="G1070" s="3">
        <v>3023.72</v>
      </c>
      <c r="H1070" s="3">
        <v>10</v>
      </c>
      <c r="I1070" s="3">
        <v>8102</v>
      </c>
      <c r="J1070" s="18">
        <f t="shared" si="32"/>
        <v>11.564562856349134</v>
      </c>
      <c r="K1070" s="18">
        <f t="shared" si="33"/>
        <v>77.442171668896961</v>
      </c>
    </row>
    <row r="1071" spans="1:11" x14ac:dyDescent="0.25">
      <c r="A1071" s="8">
        <v>45377</v>
      </c>
      <c r="B1071" s="3" t="s">
        <v>30</v>
      </c>
      <c r="C1071" s="3" t="s">
        <v>37</v>
      </c>
      <c r="D1071" s="3">
        <v>30289</v>
      </c>
      <c r="E1071" s="3">
        <v>27142</v>
      </c>
      <c r="F1071" s="3">
        <v>23518</v>
      </c>
      <c r="G1071" s="3">
        <v>2773.0591799999997</v>
      </c>
      <c r="H1071" s="3">
        <v>6</v>
      </c>
      <c r="I1071" s="3">
        <v>11390</v>
      </c>
      <c r="J1071" s="18">
        <f t="shared" si="32"/>
        <v>8.4808864410892237</v>
      </c>
      <c r="K1071" s="18">
        <f t="shared" si="33"/>
        <v>37.604410842219949</v>
      </c>
    </row>
    <row r="1072" spans="1:11" x14ac:dyDescent="0.25">
      <c r="A1072" s="8">
        <v>45377</v>
      </c>
      <c r="B1072" s="3" t="s">
        <v>32</v>
      </c>
      <c r="C1072" s="3" t="s">
        <v>37</v>
      </c>
      <c r="D1072" s="3">
        <v>36482</v>
      </c>
      <c r="E1072" s="3">
        <v>25331</v>
      </c>
      <c r="F1072" s="3">
        <v>11952</v>
      </c>
      <c r="G1072" s="3">
        <v>6742.33</v>
      </c>
      <c r="H1072" s="3">
        <v>8</v>
      </c>
      <c r="I1072" s="3">
        <v>5514</v>
      </c>
      <c r="J1072" s="18">
        <f t="shared" si="32"/>
        <v>1.7726809574731583</v>
      </c>
      <c r="K1072" s="18">
        <f t="shared" si="33"/>
        <v>15.114302943917549</v>
      </c>
    </row>
    <row r="1073" spans="1:11" x14ac:dyDescent="0.25">
      <c r="A1073" s="8">
        <v>45377</v>
      </c>
      <c r="B1073" s="3" t="s">
        <v>19</v>
      </c>
      <c r="C1073" s="3" t="s">
        <v>37</v>
      </c>
      <c r="D1073" s="3">
        <v>41689</v>
      </c>
      <c r="E1073" s="3">
        <v>31173</v>
      </c>
      <c r="F1073" s="3">
        <v>25144</v>
      </c>
      <c r="G1073" s="3">
        <v>3282.49</v>
      </c>
      <c r="H1073" s="3">
        <v>1</v>
      </c>
      <c r="I1073" s="3">
        <v>13548</v>
      </c>
      <c r="J1073" s="18">
        <f t="shared" si="32"/>
        <v>7.6600385682820056</v>
      </c>
      <c r="K1073" s="18">
        <f t="shared" si="33"/>
        <v>32.497781189282541</v>
      </c>
    </row>
    <row r="1074" spans="1:11" x14ac:dyDescent="0.25">
      <c r="A1074" s="8">
        <v>45378</v>
      </c>
      <c r="B1074" s="3" t="s">
        <v>22</v>
      </c>
      <c r="C1074" s="3" t="s">
        <v>37</v>
      </c>
      <c r="D1074" s="3">
        <v>38709</v>
      </c>
      <c r="E1074" s="3">
        <v>35850</v>
      </c>
      <c r="F1074" s="3">
        <v>35564</v>
      </c>
      <c r="G1074" s="3">
        <v>15504.622799999999</v>
      </c>
      <c r="H1074" s="3">
        <v>2</v>
      </c>
      <c r="I1074" s="3">
        <v>206</v>
      </c>
      <c r="J1074" s="18">
        <f t="shared" si="32"/>
        <v>2.2937675078428867</v>
      </c>
      <c r="K1074" s="18">
        <f t="shared" si="33"/>
        <v>0.53217597974631226</v>
      </c>
    </row>
    <row r="1075" spans="1:11" x14ac:dyDescent="0.25">
      <c r="A1075" s="8">
        <v>45378</v>
      </c>
      <c r="B1075" s="3" t="s">
        <v>22</v>
      </c>
      <c r="C1075" s="3" t="s">
        <v>37</v>
      </c>
      <c r="D1075" s="3">
        <v>46254</v>
      </c>
      <c r="E1075" s="3">
        <v>34638</v>
      </c>
      <c r="F1075" s="3">
        <v>14062</v>
      </c>
      <c r="G1075" s="3">
        <v>15268.266</v>
      </c>
      <c r="H1075" s="3">
        <v>1</v>
      </c>
      <c r="I1075" s="3">
        <v>9293</v>
      </c>
      <c r="J1075" s="18">
        <f t="shared" si="32"/>
        <v>0.92099521975841925</v>
      </c>
      <c r="K1075" s="18">
        <f t="shared" si="33"/>
        <v>20.091235352618153</v>
      </c>
    </row>
    <row r="1076" spans="1:11" x14ac:dyDescent="0.25">
      <c r="A1076" s="8">
        <v>45378</v>
      </c>
      <c r="B1076" s="3" t="s">
        <v>32</v>
      </c>
      <c r="C1076" s="3" t="s">
        <v>37</v>
      </c>
      <c r="D1076" s="3">
        <v>11094</v>
      </c>
      <c r="E1076" s="3">
        <v>13742</v>
      </c>
      <c r="F1076" s="3">
        <v>15868</v>
      </c>
      <c r="G1076" s="3">
        <v>4521.3899999999994</v>
      </c>
      <c r="H1076" s="3">
        <v>10</v>
      </c>
      <c r="I1076" s="3">
        <v>2565</v>
      </c>
      <c r="J1076" s="18">
        <f t="shared" si="32"/>
        <v>3.5095402077679658</v>
      </c>
      <c r="K1076" s="18">
        <f t="shared" si="33"/>
        <v>23.120605732828555</v>
      </c>
    </row>
    <row r="1077" spans="1:11" x14ac:dyDescent="0.25">
      <c r="A1077" s="8">
        <v>45378</v>
      </c>
      <c r="B1077" s="3" t="s">
        <v>19</v>
      </c>
      <c r="C1077" s="3" t="s">
        <v>37</v>
      </c>
      <c r="D1077" s="3">
        <v>27888</v>
      </c>
      <c r="E1077" s="3">
        <v>6634</v>
      </c>
      <c r="F1077" s="3">
        <v>7501</v>
      </c>
      <c r="G1077" s="3">
        <v>3339.5</v>
      </c>
      <c r="H1077" s="3">
        <v>9</v>
      </c>
      <c r="I1077" s="3">
        <v>18384</v>
      </c>
      <c r="J1077" s="18">
        <f t="shared" si="32"/>
        <v>2.2461446324300045</v>
      </c>
      <c r="K1077" s="18">
        <f t="shared" si="33"/>
        <v>65.920826161790018</v>
      </c>
    </row>
    <row r="1078" spans="1:11" x14ac:dyDescent="0.25">
      <c r="A1078" s="8">
        <v>45378</v>
      </c>
      <c r="B1078" s="3" t="s">
        <v>30</v>
      </c>
      <c r="C1078" s="3" t="s">
        <v>37</v>
      </c>
      <c r="D1078" s="3">
        <v>17129</v>
      </c>
      <c r="E1078" s="3">
        <v>16262</v>
      </c>
      <c r="F1078" s="3">
        <v>27054</v>
      </c>
      <c r="G1078" s="3">
        <v>8250.3581999999988</v>
      </c>
      <c r="H1078" s="3">
        <v>10</v>
      </c>
      <c r="I1078" s="3">
        <v>1853</v>
      </c>
      <c r="J1078" s="18">
        <f t="shared" si="32"/>
        <v>3.2791303533948386</v>
      </c>
      <c r="K1078" s="18">
        <f t="shared" si="33"/>
        <v>10.81791114484208</v>
      </c>
    </row>
    <row r="1079" spans="1:11" x14ac:dyDescent="0.25">
      <c r="A1079" s="8">
        <v>45378</v>
      </c>
      <c r="B1079" s="3" t="s">
        <v>30</v>
      </c>
      <c r="C1079" s="3" t="s">
        <v>37</v>
      </c>
      <c r="D1079" s="3">
        <v>26022</v>
      </c>
      <c r="E1079" s="3">
        <v>21823</v>
      </c>
      <c r="F1079" s="3">
        <v>36760</v>
      </c>
      <c r="G1079" s="3">
        <v>7714.5852999999997</v>
      </c>
      <c r="H1079" s="3">
        <v>5</v>
      </c>
      <c r="I1079" s="3">
        <v>6731</v>
      </c>
      <c r="J1079" s="18">
        <f t="shared" si="32"/>
        <v>4.7650001355225147</v>
      </c>
      <c r="K1079" s="18">
        <f t="shared" si="33"/>
        <v>25.866574437014833</v>
      </c>
    </row>
    <row r="1080" spans="1:11" x14ac:dyDescent="0.25">
      <c r="A1080" s="8">
        <v>45378</v>
      </c>
      <c r="B1080" s="3" t="s">
        <v>32</v>
      </c>
      <c r="C1080" s="3" t="s">
        <v>37</v>
      </c>
      <c r="D1080" s="3">
        <v>40418</v>
      </c>
      <c r="E1080" s="3">
        <v>5255</v>
      </c>
      <c r="F1080" s="3">
        <v>10504</v>
      </c>
      <c r="G1080" s="3">
        <v>6971.1299999999992</v>
      </c>
      <c r="H1080" s="3">
        <v>7</v>
      </c>
      <c r="I1080" s="3">
        <v>6170</v>
      </c>
      <c r="J1080" s="18">
        <f t="shared" si="32"/>
        <v>1.5067858439019213</v>
      </c>
      <c r="K1080" s="18">
        <f t="shared" si="33"/>
        <v>15.26547577811866</v>
      </c>
    </row>
    <row r="1081" spans="1:11" x14ac:dyDescent="0.25">
      <c r="A1081" s="8">
        <v>45378</v>
      </c>
      <c r="B1081" s="3" t="s">
        <v>19</v>
      </c>
      <c r="C1081" s="3" t="s">
        <v>37</v>
      </c>
      <c r="D1081" s="3">
        <v>24499</v>
      </c>
      <c r="E1081" s="3">
        <v>33747</v>
      </c>
      <c r="F1081" s="3">
        <v>18046</v>
      </c>
      <c r="G1081" s="3">
        <v>3427.25</v>
      </c>
      <c r="H1081" s="3">
        <v>9</v>
      </c>
      <c r="I1081" s="3">
        <v>2394</v>
      </c>
      <c r="J1081" s="18">
        <f t="shared" si="32"/>
        <v>5.2654460573345974</v>
      </c>
      <c r="K1081" s="18">
        <f t="shared" si="33"/>
        <v>9.7718274215274104</v>
      </c>
    </row>
    <row r="1082" spans="1:11" x14ac:dyDescent="0.25">
      <c r="A1082" s="8">
        <v>45378</v>
      </c>
      <c r="B1082" s="3" t="s">
        <v>22</v>
      </c>
      <c r="C1082" s="3" t="s">
        <v>37</v>
      </c>
      <c r="D1082" s="3">
        <v>7167</v>
      </c>
      <c r="E1082" s="3">
        <v>32972</v>
      </c>
      <c r="F1082" s="3">
        <v>27412</v>
      </c>
      <c r="G1082" s="3">
        <v>12019.198123</v>
      </c>
      <c r="H1082" s="3">
        <v>3</v>
      </c>
      <c r="I1082" s="3">
        <v>18334</v>
      </c>
      <c r="J1082" s="18">
        <f t="shared" si="32"/>
        <v>2.2806845947188652</v>
      </c>
      <c r="K1082" s="18">
        <f t="shared" si="33"/>
        <v>255.81135761127391</v>
      </c>
    </row>
    <row r="1083" spans="1:11" x14ac:dyDescent="0.25">
      <c r="A1083" s="8">
        <v>45379</v>
      </c>
      <c r="B1083" s="3" t="s">
        <v>19</v>
      </c>
      <c r="C1083" s="3" t="s">
        <v>37</v>
      </c>
      <c r="D1083" s="3">
        <v>5328</v>
      </c>
      <c r="E1083" s="3">
        <v>33387</v>
      </c>
      <c r="F1083" s="3">
        <v>24082</v>
      </c>
      <c r="G1083" s="3">
        <v>3460.57</v>
      </c>
      <c r="H1083" s="3">
        <v>5</v>
      </c>
      <c r="I1083" s="3">
        <v>16078</v>
      </c>
      <c r="J1083" s="18">
        <f t="shared" si="32"/>
        <v>6.9589691871570283</v>
      </c>
      <c r="K1083" s="18">
        <f t="shared" si="33"/>
        <v>301.76426426426428</v>
      </c>
    </row>
    <row r="1084" spans="1:11" x14ac:dyDescent="0.25">
      <c r="A1084" s="8">
        <v>45379</v>
      </c>
      <c r="B1084" s="3" t="s">
        <v>32</v>
      </c>
      <c r="C1084" s="3" t="s">
        <v>37</v>
      </c>
      <c r="D1084" s="3">
        <v>21571</v>
      </c>
      <c r="E1084" s="3">
        <v>24474</v>
      </c>
      <c r="F1084" s="3">
        <v>9326</v>
      </c>
      <c r="G1084" s="3">
        <v>7844.4</v>
      </c>
      <c r="H1084" s="3">
        <v>6</v>
      </c>
      <c r="I1084" s="3">
        <v>4595</v>
      </c>
      <c r="J1084" s="18">
        <f t="shared" si="32"/>
        <v>1.1888735913517925</v>
      </c>
      <c r="K1084" s="18">
        <f t="shared" si="33"/>
        <v>21.301747716842058</v>
      </c>
    </row>
    <row r="1085" spans="1:11" x14ac:dyDescent="0.25">
      <c r="A1085" s="8">
        <v>45379</v>
      </c>
      <c r="B1085" s="3" t="s">
        <v>22</v>
      </c>
      <c r="C1085" s="3" t="s">
        <v>37</v>
      </c>
      <c r="D1085" s="3">
        <v>42197</v>
      </c>
      <c r="E1085" s="3">
        <v>20305</v>
      </c>
      <c r="F1085" s="3">
        <v>5693</v>
      </c>
      <c r="G1085" s="3">
        <v>10925.03952</v>
      </c>
      <c r="H1085" s="3">
        <v>1</v>
      </c>
      <c r="I1085" s="3">
        <v>7768</v>
      </c>
      <c r="J1085" s="18">
        <f t="shared" si="32"/>
        <v>0.52109651315934091</v>
      </c>
      <c r="K1085" s="18">
        <f t="shared" si="33"/>
        <v>18.408891627366874</v>
      </c>
    </row>
    <row r="1086" spans="1:11" x14ac:dyDescent="0.25">
      <c r="A1086" s="8">
        <v>45379</v>
      </c>
      <c r="B1086" s="3" t="s">
        <v>32</v>
      </c>
      <c r="C1086" s="3" t="s">
        <v>37</v>
      </c>
      <c r="D1086" s="3">
        <v>29194</v>
      </c>
      <c r="E1086" s="3">
        <v>29001</v>
      </c>
      <c r="F1086" s="3">
        <v>39365</v>
      </c>
      <c r="G1086" s="3">
        <v>8556.4599999999991</v>
      </c>
      <c r="H1086" s="3">
        <v>6</v>
      </c>
      <c r="I1086" s="3">
        <v>8007</v>
      </c>
      <c r="J1086" s="18">
        <f t="shared" si="32"/>
        <v>4.600617545106271</v>
      </c>
      <c r="K1086" s="18">
        <f t="shared" si="33"/>
        <v>27.426868534630405</v>
      </c>
    </row>
    <row r="1087" spans="1:11" x14ac:dyDescent="0.25">
      <c r="A1087" s="8">
        <v>45379</v>
      </c>
      <c r="B1087" s="3" t="s">
        <v>22</v>
      </c>
      <c r="C1087" s="3" t="s">
        <v>37</v>
      </c>
      <c r="D1087" s="3">
        <v>28281</v>
      </c>
      <c r="E1087" s="3">
        <v>34980</v>
      </c>
      <c r="F1087" s="3">
        <v>27228</v>
      </c>
      <c r="G1087" s="3">
        <v>11385.217701000001</v>
      </c>
      <c r="H1087" s="3">
        <v>4</v>
      </c>
      <c r="I1087" s="3">
        <v>5329</v>
      </c>
      <c r="J1087" s="18">
        <f t="shared" si="32"/>
        <v>2.3915221223752687</v>
      </c>
      <c r="K1087" s="18">
        <f t="shared" si="33"/>
        <v>18.843039496481737</v>
      </c>
    </row>
    <row r="1088" spans="1:11" x14ac:dyDescent="0.25">
      <c r="A1088" s="8">
        <v>45379</v>
      </c>
      <c r="B1088" s="3" t="s">
        <v>19</v>
      </c>
      <c r="C1088" s="3" t="s">
        <v>37</v>
      </c>
      <c r="D1088" s="3">
        <v>20058</v>
      </c>
      <c r="E1088" s="3">
        <v>30998</v>
      </c>
      <c r="F1088" s="3">
        <v>10470</v>
      </c>
      <c r="G1088" s="3">
        <v>4150.9799999999996</v>
      </c>
      <c r="H1088" s="3">
        <v>10</v>
      </c>
      <c r="I1088" s="3">
        <v>12287</v>
      </c>
      <c r="J1088" s="18">
        <f t="shared" si="32"/>
        <v>2.5222959397539859</v>
      </c>
      <c r="K1088" s="18">
        <f t="shared" si="33"/>
        <v>61.257353674344408</v>
      </c>
    </row>
    <row r="1089" spans="1:11" x14ac:dyDescent="0.25">
      <c r="A1089" s="8">
        <v>45379</v>
      </c>
      <c r="B1089" s="3" t="s">
        <v>22</v>
      </c>
      <c r="C1089" s="3" t="s">
        <v>37</v>
      </c>
      <c r="D1089" s="3">
        <v>11104</v>
      </c>
      <c r="E1089" s="3">
        <v>38662</v>
      </c>
      <c r="F1089" s="3">
        <v>38103</v>
      </c>
      <c r="G1089" s="3">
        <v>12327.106510000001</v>
      </c>
      <c r="H1089" s="3">
        <v>5</v>
      </c>
      <c r="I1089" s="3">
        <v>3121</v>
      </c>
      <c r="J1089" s="18">
        <f t="shared" si="32"/>
        <v>3.0909930054623982</v>
      </c>
      <c r="K1089" s="18">
        <f t="shared" si="33"/>
        <v>28.106988472622479</v>
      </c>
    </row>
    <row r="1090" spans="1:11" x14ac:dyDescent="0.25">
      <c r="A1090" s="8">
        <v>45379</v>
      </c>
      <c r="B1090" s="3" t="s">
        <v>19</v>
      </c>
      <c r="C1090" s="3" t="s">
        <v>37</v>
      </c>
      <c r="D1090" s="3">
        <v>30505</v>
      </c>
      <c r="E1090" s="3">
        <v>18173</v>
      </c>
      <c r="F1090" s="3">
        <v>16130</v>
      </c>
      <c r="G1090" s="3">
        <v>4243.1400000000003</v>
      </c>
      <c r="H1090" s="3">
        <v>5</v>
      </c>
      <c r="I1090" s="3">
        <v>5308</v>
      </c>
      <c r="J1090" s="18">
        <f t="shared" si="32"/>
        <v>3.8014300730119674</v>
      </c>
      <c r="K1090" s="18">
        <f t="shared" si="33"/>
        <v>17.40042615964596</v>
      </c>
    </row>
    <row r="1091" spans="1:11" x14ac:dyDescent="0.25">
      <c r="A1091" s="8">
        <v>45379</v>
      </c>
      <c r="B1091" s="3" t="s">
        <v>22</v>
      </c>
      <c r="C1091" s="3" t="s">
        <v>37</v>
      </c>
      <c r="D1091" s="3">
        <v>26849</v>
      </c>
      <c r="E1091" s="3">
        <v>6487</v>
      </c>
      <c r="F1091" s="3">
        <v>37953</v>
      </c>
      <c r="G1091" s="3">
        <v>12251.588748</v>
      </c>
      <c r="H1091" s="3">
        <v>4</v>
      </c>
      <c r="I1091" s="3">
        <v>19374</v>
      </c>
      <c r="J1091" s="18">
        <f t="shared" ref="J1091:J1154" si="34">IFERROR(F1091/G1091,"NA")</f>
        <v>3.0978023161441492</v>
      </c>
      <c r="K1091" s="18">
        <f t="shared" ref="K1091:K1154" si="35">(I1091/D1091)*100</f>
        <v>72.159112071213087</v>
      </c>
    </row>
    <row r="1092" spans="1:11" x14ac:dyDescent="0.25">
      <c r="A1092" s="8">
        <v>45379</v>
      </c>
      <c r="B1092" s="3" t="s">
        <v>32</v>
      </c>
      <c r="C1092" s="3" t="s">
        <v>37</v>
      </c>
      <c r="D1092" s="3">
        <v>34075</v>
      </c>
      <c r="E1092" s="3">
        <v>32770</v>
      </c>
      <c r="F1092" s="3">
        <v>12459</v>
      </c>
      <c r="G1092" s="3">
        <v>7308.41</v>
      </c>
      <c r="H1092" s="3">
        <v>6</v>
      </c>
      <c r="I1092" s="3">
        <v>10637</v>
      </c>
      <c r="J1092" s="18">
        <f t="shared" si="34"/>
        <v>1.7047483652394981</v>
      </c>
      <c r="K1092" s="18">
        <f t="shared" si="35"/>
        <v>31.216434336023479</v>
      </c>
    </row>
    <row r="1093" spans="1:11" x14ac:dyDescent="0.25">
      <c r="A1093" s="8">
        <v>45380</v>
      </c>
      <c r="B1093" s="3" t="s">
        <v>30</v>
      </c>
      <c r="C1093" s="3" t="s">
        <v>37</v>
      </c>
      <c r="D1093" s="3">
        <v>18391</v>
      </c>
      <c r="E1093" s="3">
        <v>22857</v>
      </c>
      <c r="F1093" s="3">
        <v>22232</v>
      </c>
      <c r="G1093" s="3">
        <v>8026.1897000000008</v>
      </c>
      <c r="H1093" s="3">
        <v>7</v>
      </c>
      <c r="I1093" s="3">
        <v>19255</v>
      </c>
      <c r="J1093" s="18">
        <f t="shared" si="34"/>
        <v>2.7699320388602326</v>
      </c>
      <c r="K1093" s="18">
        <f t="shared" si="35"/>
        <v>104.69795008428035</v>
      </c>
    </row>
    <row r="1094" spans="1:11" x14ac:dyDescent="0.25">
      <c r="A1094" s="8">
        <v>45380</v>
      </c>
      <c r="B1094" s="3" t="s">
        <v>30</v>
      </c>
      <c r="C1094" s="3" t="s">
        <v>37</v>
      </c>
      <c r="D1094" s="3">
        <v>40307</v>
      </c>
      <c r="E1094" s="3">
        <v>20850</v>
      </c>
      <c r="F1094" s="3">
        <v>14400</v>
      </c>
      <c r="G1094" s="3">
        <v>6271.1263049999998</v>
      </c>
      <c r="H1094" s="3">
        <v>6</v>
      </c>
      <c r="I1094" s="3">
        <v>18837</v>
      </c>
      <c r="J1094" s="18">
        <f t="shared" si="34"/>
        <v>2.2962382353101085</v>
      </c>
      <c r="K1094" s="18">
        <f t="shared" si="35"/>
        <v>46.733817947254821</v>
      </c>
    </row>
    <row r="1095" spans="1:11" x14ac:dyDescent="0.25">
      <c r="A1095" s="8">
        <v>45380</v>
      </c>
      <c r="B1095" s="3" t="s">
        <v>19</v>
      </c>
      <c r="C1095" s="3" t="s">
        <v>37</v>
      </c>
      <c r="D1095" s="3">
        <v>49792</v>
      </c>
      <c r="E1095" s="3">
        <v>17941</v>
      </c>
      <c r="F1095" s="3">
        <v>30241</v>
      </c>
      <c r="G1095" s="3">
        <v>12861.0085</v>
      </c>
      <c r="H1095" s="3">
        <v>7</v>
      </c>
      <c r="I1095" s="3">
        <v>9914</v>
      </c>
      <c r="J1095" s="18">
        <f t="shared" si="34"/>
        <v>2.3513708120168024</v>
      </c>
      <c r="K1095" s="18">
        <f t="shared" si="35"/>
        <v>19.910829048843187</v>
      </c>
    </row>
    <row r="1096" spans="1:11" x14ac:dyDescent="0.25">
      <c r="A1096" s="8">
        <v>45380</v>
      </c>
      <c r="B1096" s="3" t="s">
        <v>19</v>
      </c>
      <c r="C1096" s="3" t="s">
        <v>37</v>
      </c>
      <c r="D1096" s="3">
        <v>41927</v>
      </c>
      <c r="E1096" s="3">
        <v>7706</v>
      </c>
      <c r="F1096" s="3">
        <v>9453</v>
      </c>
      <c r="G1096" s="3">
        <v>4961.54</v>
      </c>
      <c r="H1096" s="3">
        <v>9</v>
      </c>
      <c r="I1096" s="3">
        <v>12628</v>
      </c>
      <c r="J1096" s="18">
        <f t="shared" si="34"/>
        <v>1.9052552231766751</v>
      </c>
      <c r="K1096" s="18">
        <f t="shared" si="35"/>
        <v>30.119016385622633</v>
      </c>
    </row>
    <row r="1097" spans="1:11" x14ac:dyDescent="0.25">
      <c r="A1097" s="8">
        <v>45380</v>
      </c>
      <c r="B1097" s="3" t="s">
        <v>22</v>
      </c>
      <c r="C1097" s="3" t="s">
        <v>37</v>
      </c>
      <c r="D1097" s="3">
        <v>44597</v>
      </c>
      <c r="E1097" s="3">
        <v>22618</v>
      </c>
      <c r="F1097" s="3">
        <v>31895</v>
      </c>
      <c r="G1097" s="3">
        <v>14197.901</v>
      </c>
      <c r="H1097" s="3">
        <v>7</v>
      </c>
      <c r="I1097" s="3">
        <v>6516</v>
      </c>
      <c r="J1097" s="18">
        <f t="shared" si="34"/>
        <v>2.2464588251460551</v>
      </c>
      <c r="K1097" s="18">
        <f t="shared" si="35"/>
        <v>14.610848263336099</v>
      </c>
    </row>
    <row r="1098" spans="1:11" x14ac:dyDescent="0.25">
      <c r="A1098" s="8">
        <v>45380</v>
      </c>
      <c r="B1098" s="3" t="s">
        <v>32</v>
      </c>
      <c r="C1098" s="3" t="s">
        <v>37</v>
      </c>
      <c r="D1098" s="3">
        <v>14365</v>
      </c>
      <c r="E1098" s="3">
        <v>31818</v>
      </c>
      <c r="F1098" s="3">
        <v>35502</v>
      </c>
      <c r="G1098" s="3">
        <v>8042.19</v>
      </c>
      <c r="H1098" s="3">
        <v>4</v>
      </c>
      <c r="I1098" s="3">
        <v>7559</v>
      </c>
      <c r="J1098" s="18">
        <f t="shared" si="34"/>
        <v>4.4144691930929261</v>
      </c>
      <c r="K1098" s="18">
        <f t="shared" si="35"/>
        <v>52.620953706926556</v>
      </c>
    </row>
    <row r="1099" spans="1:11" x14ac:dyDescent="0.25">
      <c r="A1099" s="8">
        <v>45380</v>
      </c>
      <c r="B1099" s="3" t="s">
        <v>21</v>
      </c>
      <c r="C1099" s="3" t="s">
        <v>37</v>
      </c>
      <c r="D1099" s="3">
        <v>21928</v>
      </c>
      <c r="E1099" s="3">
        <v>36073</v>
      </c>
      <c r="F1099" s="3">
        <v>38328</v>
      </c>
      <c r="G1099" s="3">
        <v>6845.34</v>
      </c>
      <c r="H1099" s="3">
        <v>2</v>
      </c>
      <c r="I1099" s="3">
        <v>11042</v>
      </c>
      <c r="J1099" s="18">
        <f t="shared" si="34"/>
        <v>5.5991375154484659</v>
      </c>
      <c r="K1099" s="18">
        <f t="shared" si="35"/>
        <v>50.355709595038313</v>
      </c>
    </row>
    <row r="1100" spans="1:11" x14ac:dyDescent="0.25">
      <c r="A1100" s="8">
        <v>45380</v>
      </c>
      <c r="B1100" s="3" t="s">
        <v>32</v>
      </c>
      <c r="C1100" s="3" t="s">
        <v>37</v>
      </c>
      <c r="D1100" s="3">
        <v>20026</v>
      </c>
      <c r="E1100" s="3">
        <v>26032</v>
      </c>
      <c r="F1100" s="3">
        <v>23858</v>
      </c>
      <c r="G1100" s="3">
        <v>8230.4500000000007</v>
      </c>
      <c r="H1100" s="3">
        <v>3</v>
      </c>
      <c r="I1100" s="3">
        <v>5606</v>
      </c>
      <c r="J1100" s="18">
        <f t="shared" si="34"/>
        <v>2.8987479420930811</v>
      </c>
      <c r="K1100" s="18">
        <f t="shared" si="35"/>
        <v>27.993608309198041</v>
      </c>
    </row>
    <row r="1101" spans="1:11" x14ac:dyDescent="0.25">
      <c r="A1101" s="8">
        <v>45380</v>
      </c>
      <c r="B1101" s="3" t="s">
        <v>22</v>
      </c>
      <c r="C1101" s="3" t="s">
        <v>37</v>
      </c>
      <c r="D1101" s="3">
        <v>16452</v>
      </c>
      <c r="E1101" s="3">
        <v>17772</v>
      </c>
      <c r="F1101" s="3">
        <v>39171</v>
      </c>
      <c r="G1101" s="3">
        <v>14603.0558</v>
      </c>
      <c r="H1101" s="3">
        <v>8</v>
      </c>
      <c r="I1101" s="3">
        <v>13922</v>
      </c>
      <c r="J1101" s="18">
        <f t="shared" si="34"/>
        <v>2.682383778880034</v>
      </c>
      <c r="K1101" s="18">
        <f t="shared" si="35"/>
        <v>84.621930464381236</v>
      </c>
    </row>
    <row r="1102" spans="1:11" x14ac:dyDescent="0.25">
      <c r="A1102" s="8">
        <v>45380</v>
      </c>
      <c r="B1102" s="3" t="s">
        <v>30</v>
      </c>
      <c r="C1102" s="3" t="s">
        <v>37</v>
      </c>
      <c r="D1102" s="3">
        <v>32212</v>
      </c>
      <c r="E1102" s="3">
        <v>27718</v>
      </c>
      <c r="F1102" s="3">
        <v>10001</v>
      </c>
      <c r="G1102" s="3">
        <v>6330.0591199999999</v>
      </c>
      <c r="H1102" s="3">
        <v>9</v>
      </c>
      <c r="I1102" s="3">
        <v>7598</v>
      </c>
      <c r="J1102" s="18">
        <f t="shared" si="34"/>
        <v>1.5799220529238911</v>
      </c>
      <c r="K1102" s="18">
        <f t="shared" si="35"/>
        <v>23.587482925617781</v>
      </c>
    </row>
    <row r="1103" spans="1:11" x14ac:dyDescent="0.25">
      <c r="A1103" s="8">
        <v>45381</v>
      </c>
      <c r="B1103" s="3" t="s">
        <v>22</v>
      </c>
      <c r="C1103" s="3" t="s">
        <v>37</v>
      </c>
      <c r="D1103" s="3">
        <v>43136</v>
      </c>
      <c r="E1103" s="3">
        <v>15654</v>
      </c>
      <c r="F1103" s="3">
        <v>34856</v>
      </c>
      <c r="G1103" s="3">
        <v>14192.0887</v>
      </c>
      <c r="H1103" s="3">
        <v>7</v>
      </c>
      <c r="I1103" s="3">
        <v>2026</v>
      </c>
      <c r="J1103" s="18">
        <f t="shared" si="34"/>
        <v>2.4560162169786888</v>
      </c>
      <c r="K1103" s="18">
        <f t="shared" si="35"/>
        <v>4.6967729970326406</v>
      </c>
    </row>
    <row r="1104" spans="1:11" x14ac:dyDescent="0.25">
      <c r="A1104" s="8">
        <v>45381</v>
      </c>
      <c r="B1104" s="3" t="s">
        <v>32</v>
      </c>
      <c r="C1104" s="3" t="s">
        <v>37</v>
      </c>
      <c r="D1104" s="3">
        <v>26051</v>
      </c>
      <c r="E1104" s="3">
        <v>16631</v>
      </c>
      <c r="F1104" s="3">
        <v>33965</v>
      </c>
      <c r="G1104" s="3">
        <v>1909.35</v>
      </c>
      <c r="H1104" s="3">
        <v>4</v>
      </c>
      <c r="I1104" s="3">
        <v>2453</v>
      </c>
      <c r="J1104" s="18">
        <f t="shared" si="34"/>
        <v>17.788776285123209</v>
      </c>
      <c r="K1104" s="18">
        <f t="shared" si="35"/>
        <v>9.4161452535411314</v>
      </c>
    </row>
    <row r="1105" spans="1:11" x14ac:dyDescent="0.25">
      <c r="A1105" s="8">
        <v>45381</v>
      </c>
      <c r="B1105" s="3" t="s">
        <v>19</v>
      </c>
      <c r="C1105" s="3" t="s">
        <v>37</v>
      </c>
      <c r="D1105" s="3">
        <v>27579</v>
      </c>
      <c r="E1105" s="3">
        <v>22119</v>
      </c>
      <c r="F1105" s="3">
        <v>21273</v>
      </c>
      <c r="G1105" s="3">
        <v>5467.3299200000001</v>
      </c>
      <c r="H1105" s="3">
        <v>3</v>
      </c>
      <c r="I1105" s="3">
        <v>3851</v>
      </c>
      <c r="J1105" s="18">
        <f t="shared" si="34"/>
        <v>3.8909303647803277</v>
      </c>
      <c r="K1105" s="18">
        <f t="shared" si="35"/>
        <v>13.96352297037601</v>
      </c>
    </row>
    <row r="1106" spans="1:11" x14ac:dyDescent="0.25">
      <c r="A1106" s="8">
        <v>45381</v>
      </c>
      <c r="B1106" s="3" t="s">
        <v>32</v>
      </c>
      <c r="C1106" s="3" t="s">
        <v>37</v>
      </c>
      <c r="D1106" s="3">
        <v>5142</v>
      </c>
      <c r="E1106" s="3">
        <v>13572</v>
      </c>
      <c r="F1106" s="3">
        <v>15195</v>
      </c>
      <c r="G1106" s="3">
        <v>7775.66</v>
      </c>
      <c r="H1106" s="3">
        <v>6</v>
      </c>
      <c r="I1106" s="3">
        <v>9697</v>
      </c>
      <c r="J1106" s="18">
        <f t="shared" si="34"/>
        <v>1.9541749510652473</v>
      </c>
      <c r="K1106" s="18">
        <f t="shared" si="35"/>
        <v>188.58420847919098</v>
      </c>
    </row>
    <row r="1107" spans="1:11" x14ac:dyDescent="0.25">
      <c r="A1107" s="8">
        <v>45381</v>
      </c>
      <c r="B1107" s="3" t="s">
        <v>19</v>
      </c>
      <c r="C1107" s="3" t="s">
        <v>37</v>
      </c>
      <c r="D1107" s="3">
        <v>16424</v>
      </c>
      <c r="E1107" s="3">
        <v>18213</v>
      </c>
      <c r="F1107" s="3">
        <v>38815</v>
      </c>
      <c r="G1107" s="3">
        <v>4767.6099999999997</v>
      </c>
      <c r="H1107" s="3">
        <v>5</v>
      </c>
      <c r="I1107" s="3">
        <v>6694</v>
      </c>
      <c r="J1107" s="18">
        <f t="shared" si="34"/>
        <v>8.1413957936995693</v>
      </c>
      <c r="K1107" s="18">
        <f t="shared" si="35"/>
        <v>40.757428153921097</v>
      </c>
    </row>
    <row r="1108" spans="1:11" x14ac:dyDescent="0.25">
      <c r="A1108" s="8">
        <v>45381</v>
      </c>
      <c r="B1108" s="3" t="s">
        <v>21</v>
      </c>
      <c r="C1108" s="3" t="s">
        <v>37</v>
      </c>
      <c r="D1108" s="3">
        <v>6703</v>
      </c>
      <c r="E1108" s="3">
        <v>17798</v>
      </c>
      <c r="F1108" s="3">
        <v>6530</v>
      </c>
      <c r="G1108" s="3">
        <v>5518.62</v>
      </c>
      <c r="H1108" s="3">
        <v>1</v>
      </c>
      <c r="I1108" s="3">
        <v>15578</v>
      </c>
      <c r="J1108" s="18">
        <f t="shared" si="34"/>
        <v>1.1832668312005539</v>
      </c>
      <c r="K1108" s="18">
        <f t="shared" si="35"/>
        <v>232.40340146203192</v>
      </c>
    </row>
    <row r="1109" spans="1:11" x14ac:dyDescent="0.25">
      <c r="A1109" s="8">
        <v>45381</v>
      </c>
      <c r="B1109" s="3" t="s">
        <v>30</v>
      </c>
      <c r="C1109" s="3" t="s">
        <v>37</v>
      </c>
      <c r="D1109" s="3">
        <v>40947</v>
      </c>
      <c r="E1109" s="3">
        <v>36014</v>
      </c>
      <c r="F1109" s="3">
        <v>20213</v>
      </c>
      <c r="G1109" s="3">
        <v>6321.1084000000001</v>
      </c>
      <c r="H1109" s="3">
        <v>1</v>
      </c>
      <c r="I1109" s="3">
        <v>2985</v>
      </c>
      <c r="J1109" s="18">
        <f t="shared" si="34"/>
        <v>3.1976986820855657</v>
      </c>
      <c r="K1109" s="18">
        <f t="shared" si="35"/>
        <v>7.2899113488167631</v>
      </c>
    </row>
    <row r="1110" spans="1:11" x14ac:dyDescent="0.25">
      <c r="A1110" s="8">
        <v>45381</v>
      </c>
      <c r="B1110" s="3" t="s">
        <v>30</v>
      </c>
      <c r="C1110" s="3" t="s">
        <v>37</v>
      </c>
      <c r="D1110" s="3">
        <v>48765</v>
      </c>
      <c r="E1110" s="3">
        <v>13606</v>
      </c>
      <c r="F1110" s="3">
        <v>38949</v>
      </c>
      <c r="G1110" s="3">
        <v>6880.5438200000008</v>
      </c>
      <c r="H1110" s="3">
        <v>9</v>
      </c>
      <c r="I1110" s="3">
        <v>13179</v>
      </c>
      <c r="J1110" s="18">
        <f t="shared" si="34"/>
        <v>5.6607444148215595</v>
      </c>
      <c r="K1110" s="18">
        <f t="shared" si="35"/>
        <v>27.025530605967397</v>
      </c>
    </row>
    <row r="1111" spans="1:11" x14ac:dyDescent="0.25">
      <c r="A1111" s="8">
        <v>45381</v>
      </c>
      <c r="B1111" s="3" t="s">
        <v>19</v>
      </c>
      <c r="C1111" s="3" t="s">
        <v>37</v>
      </c>
      <c r="D1111" s="3">
        <v>35739</v>
      </c>
      <c r="E1111" s="3">
        <v>16549</v>
      </c>
      <c r="F1111" s="3">
        <v>27348</v>
      </c>
      <c r="G1111" s="3">
        <v>5024.93</v>
      </c>
      <c r="H1111" s="3">
        <v>1</v>
      </c>
      <c r="I1111" s="3">
        <v>9612</v>
      </c>
      <c r="J1111" s="18">
        <f t="shared" si="34"/>
        <v>5.4424638751186585</v>
      </c>
      <c r="K1111" s="18">
        <f t="shared" si="35"/>
        <v>26.894988667841851</v>
      </c>
    </row>
    <row r="1112" spans="1:11" x14ac:dyDescent="0.25">
      <c r="A1112" s="8">
        <v>45382</v>
      </c>
      <c r="B1112" s="3" t="s">
        <v>22</v>
      </c>
      <c r="C1112" s="3" t="s">
        <v>37</v>
      </c>
      <c r="D1112" s="3">
        <v>6928</v>
      </c>
      <c r="E1112" s="3">
        <v>35847</v>
      </c>
      <c r="F1112" s="3">
        <v>28782</v>
      </c>
      <c r="G1112" s="3">
        <v>11084.441800000001</v>
      </c>
      <c r="H1112" s="3">
        <v>9</v>
      </c>
      <c r="I1112" s="3">
        <v>465</v>
      </c>
      <c r="J1112" s="18">
        <f t="shared" si="34"/>
        <v>2.5966124879648875</v>
      </c>
      <c r="K1112" s="18">
        <f t="shared" si="35"/>
        <v>6.7118937644341807</v>
      </c>
    </row>
    <row r="1113" spans="1:11" x14ac:dyDescent="0.25">
      <c r="A1113" s="8">
        <v>45382</v>
      </c>
      <c r="B1113" s="3" t="s">
        <v>32</v>
      </c>
      <c r="C1113" s="3" t="s">
        <v>37</v>
      </c>
      <c r="D1113" s="3">
        <v>33398</v>
      </c>
      <c r="E1113" s="3">
        <v>32081</v>
      </c>
      <c r="F1113" s="3">
        <v>19491</v>
      </c>
      <c r="G1113" s="3">
        <v>193.68</v>
      </c>
      <c r="H1113" s="3">
        <v>2</v>
      </c>
      <c r="I1113" s="3">
        <v>10056</v>
      </c>
      <c r="J1113" s="18">
        <f t="shared" si="34"/>
        <v>100.63506815365551</v>
      </c>
      <c r="K1113" s="18">
        <f t="shared" si="35"/>
        <v>30.109587400443139</v>
      </c>
    </row>
    <row r="1114" spans="1:11" x14ac:dyDescent="0.25">
      <c r="A1114" s="8">
        <v>45382</v>
      </c>
      <c r="B1114" s="3" t="s">
        <v>21</v>
      </c>
      <c r="C1114" s="3" t="s">
        <v>37</v>
      </c>
      <c r="D1114" s="3">
        <v>24505</v>
      </c>
      <c r="E1114" s="3">
        <v>10886</v>
      </c>
      <c r="F1114" s="3">
        <v>7197</v>
      </c>
      <c r="G1114" s="3">
        <v>7667.0693620000002</v>
      </c>
      <c r="H1114" s="3">
        <v>4</v>
      </c>
      <c r="I1114" s="3">
        <v>6035</v>
      </c>
      <c r="J1114" s="18">
        <f t="shared" si="34"/>
        <v>0.9386898253027699</v>
      </c>
      <c r="K1114" s="18">
        <f t="shared" si="35"/>
        <v>24.627627014894919</v>
      </c>
    </row>
    <row r="1115" spans="1:11" x14ac:dyDescent="0.25">
      <c r="A1115" s="8">
        <v>45382</v>
      </c>
      <c r="B1115" s="3" t="s">
        <v>19</v>
      </c>
      <c r="C1115" s="3" t="s">
        <v>37</v>
      </c>
      <c r="D1115" s="3">
        <v>26891</v>
      </c>
      <c r="E1115" s="3">
        <v>36628</v>
      </c>
      <c r="F1115" s="3">
        <v>33552</v>
      </c>
      <c r="G1115" s="3">
        <v>5040.4186200000004</v>
      </c>
      <c r="H1115" s="3">
        <v>9</v>
      </c>
      <c r="I1115" s="3">
        <v>3303</v>
      </c>
      <c r="J1115" s="18">
        <f t="shared" si="34"/>
        <v>6.6565899639502559</v>
      </c>
      <c r="K1115" s="18">
        <f t="shared" si="35"/>
        <v>12.282919936038079</v>
      </c>
    </row>
    <row r="1116" spans="1:11" x14ac:dyDescent="0.25">
      <c r="A1116" s="8">
        <v>45382</v>
      </c>
      <c r="B1116" s="3" t="s">
        <v>22</v>
      </c>
      <c r="C1116" s="3" t="s">
        <v>37</v>
      </c>
      <c r="D1116" s="3">
        <v>12602</v>
      </c>
      <c r="E1116" s="3">
        <v>34288</v>
      </c>
      <c r="F1116" s="3">
        <v>31211</v>
      </c>
      <c r="G1116" s="3">
        <v>11001.307499999999</v>
      </c>
      <c r="H1116" s="3">
        <v>4</v>
      </c>
      <c r="I1116" s="3">
        <v>15886</v>
      </c>
      <c r="J1116" s="18">
        <f t="shared" si="34"/>
        <v>2.8370264170872419</v>
      </c>
      <c r="K1116" s="18">
        <f t="shared" si="35"/>
        <v>126.05935565783209</v>
      </c>
    </row>
    <row r="1117" spans="1:11" x14ac:dyDescent="0.25">
      <c r="A1117" s="8">
        <v>45382</v>
      </c>
      <c r="B1117" s="3" t="s">
        <v>30</v>
      </c>
      <c r="C1117" s="3" t="s">
        <v>37</v>
      </c>
      <c r="D1117" s="3">
        <v>17827</v>
      </c>
      <c r="E1117" s="3">
        <v>23374</v>
      </c>
      <c r="F1117" s="3">
        <v>34984</v>
      </c>
      <c r="G1117" s="3">
        <v>6270.1442000000006</v>
      </c>
      <c r="H1117" s="3">
        <v>10</v>
      </c>
      <c r="I1117" s="3">
        <v>14078</v>
      </c>
      <c r="J1117" s="18">
        <f t="shared" si="34"/>
        <v>5.5794570083412109</v>
      </c>
      <c r="K1117" s="18">
        <f t="shared" si="35"/>
        <v>78.970101531384969</v>
      </c>
    </row>
    <row r="1118" spans="1:11" x14ac:dyDescent="0.25">
      <c r="A1118" s="8">
        <v>45382</v>
      </c>
      <c r="B1118" s="3" t="s">
        <v>19</v>
      </c>
      <c r="C1118" s="3" t="s">
        <v>37</v>
      </c>
      <c r="D1118" s="3">
        <v>35341</v>
      </c>
      <c r="E1118" s="3">
        <v>28168</v>
      </c>
      <c r="F1118" s="3">
        <v>36141</v>
      </c>
      <c r="G1118" s="3">
        <v>4571.78</v>
      </c>
      <c r="H1118" s="3">
        <v>10</v>
      </c>
      <c r="I1118" s="3">
        <v>2805</v>
      </c>
      <c r="J1118" s="18">
        <f t="shared" si="34"/>
        <v>7.9052360349798114</v>
      </c>
      <c r="K1118" s="18">
        <f t="shared" si="35"/>
        <v>7.9369570753515752</v>
      </c>
    </row>
    <row r="1119" spans="1:11" x14ac:dyDescent="0.25">
      <c r="A1119" s="8">
        <v>45382</v>
      </c>
      <c r="B1119" s="3" t="s">
        <v>30</v>
      </c>
      <c r="C1119" s="3" t="s">
        <v>37</v>
      </c>
      <c r="D1119" s="3">
        <v>49174</v>
      </c>
      <c r="E1119" s="3">
        <v>33921</v>
      </c>
      <c r="F1119" s="3">
        <v>29042</v>
      </c>
      <c r="G1119" s="3">
        <v>1042.9708000000001</v>
      </c>
      <c r="H1119" s="3">
        <v>9</v>
      </c>
      <c r="I1119" s="3">
        <v>17870</v>
      </c>
      <c r="J1119" s="18">
        <f t="shared" si="34"/>
        <v>27.845458377166455</v>
      </c>
      <c r="K1119" s="18">
        <f t="shared" si="35"/>
        <v>36.340342457396183</v>
      </c>
    </row>
    <row r="1120" spans="1:11" x14ac:dyDescent="0.25">
      <c r="A1120" s="8">
        <v>45383</v>
      </c>
      <c r="B1120" s="3" t="s">
        <v>22</v>
      </c>
      <c r="C1120" s="3" t="s">
        <v>37</v>
      </c>
      <c r="D1120" s="3">
        <v>16478</v>
      </c>
      <c r="E1120" s="3">
        <v>16567</v>
      </c>
      <c r="F1120" s="3">
        <v>6799</v>
      </c>
      <c r="G1120" s="3">
        <v>10517.101299999998</v>
      </c>
      <c r="H1120" s="3">
        <v>6</v>
      </c>
      <c r="I1120" s="3">
        <v>16442</v>
      </c>
      <c r="J1120" s="18">
        <f t="shared" si="34"/>
        <v>0.64647090543855468</v>
      </c>
      <c r="K1120" s="18">
        <f t="shared" si="35"/>
        <v>99.781526884330617</v>
      </c>
    </row>
    <row r="1121" spans="1:11" x14ac:dyDescent="0.25">
      <c r="A1121" s="8">
        <v>45383</v>
      </c>
      <c r="B1121" s="3" t="s">
        <v>21</v>
      </c>
      <c r="C1121" s="3" t="s">
        <v>37</v>
      </c>
      <c r="D1121" s="3">
        <v>37869</v>
      </c>
      <c r="E1121" s="3">
        <v>33167</v>
      </c>
      <c r="F1121" s="3">
        <v>21299</v>
      </c>
      <c r="G1121" s="3">
        <v>7138.1552869999996</v>
      </c>
      <c r="H1121" s="3">
        <v>4</v>
      </c>
      <c r="I1121" s="3">
        <v>2894</v>
      </c>
      <c r="J1121" s="18">
        <f t="shared" si="34"/>
        <v>2.9838241315357363</v>
      </c>
      <c r="K1121" s="18">
        <f t="shared" si="35"/>
        <v>7.642134727613616</v>
      </c>
    </row>
    <row r="1122" spans="1:11" x14ac:dyDescent="0.25">
      <c r="A1122" s="8">
        <v>45383</v>
      </c>
      <c r="B1122" s="3" t="s">
        <v>19</v>
      </c>
      <c r="C1122" s="3" t="s">
        <v>37</v>
      </c>
      <c r="D1122" s="3">
        <v>46965</v>
      </c>
      <c r="E1122" s="3">
        <v>13846</v>
      </c>
      <c r="F1122" s="3">
        <v>18712</v>
      </c>
      <c r="G1122" s="3">
        <v>5352.33</v>
      </c>
      <c r="H1122" s="3">
        <v>5</v>
      </c>
      <c r="I1122" s="3">
        <v>11934</v>
      </c>
      <c r="J1122" s="18">
        <f t="shared" si="34"/>
        <v>3.496047515754821</v>
      </c>
      <c r="K1122" s="18">
        <f t="shared" si="35"/>
        <v>25.410412008942828</v>
      </c>
    </row>
    <row r="1123" spans="1:11" x14ac:dyDescent="0.25">
      <c r="A1123" s="8">
        <v>45383</v>
      </c>
      <c r="B1123" s="3" t="s">
        <v>30</v>
      </c>
      <c r="C1123" s="3" t="s">
        <v>37</v>
      </c>
      <c r="D1123" s="3">
        <v>45757</v>
      </c>
      <c r="E1123" s="3">
        <v>19143</v>
      </c>
      <c r="F1123" s="3">
        <v>35271</v>
      </c>
      <c r="G1123" s="3">
        <v>477.40176000000002</v>
      </c>
      <c r="H1123" s="3">
        <v>8</v>
      </c>
      <c r="I1123" s="3">
        <v>4619</v>
      </c>
      <c r="J1123" s="18">
        <f t="shared" si="34"/>
        <v>73.881168766533236</v>
      </c>
      <c r="K1123" s="18">
        <f t="shared" si="35"/>
        <v>10.094630329785605</v>
      </c>
    </row>
    <row r="1124" spans="1:11" x14ac:dyDescent="0.25">
      <c r="A1124" s="8">
        <v>45383</v>
      </c>
      <c r="B1124" s="3" t="s">
        <v>30</v>
      </c>
      <c r="C1124" s="3" t="s">
        <v>37</v>
      </c>
      <c r="D1124" s="3">
        <v>17589</v>
      </c>
      <c r="E1124" s="3">
        <v>26770</v>
      </c>
      <c r="F1124" s="3">
        <v>28912</v>
      </c>
      <c r="G1124" s="3">
        <v>7839.9332000000004</v>
      </c>
      <c r="H1124" s="3">
        <v>10</v>
      </c>
      <c r="I1124" s="3">
        <v>9776</v>
      </c>
      <c r="J1124" s="18">
        <f t="shared" si="34"/>
        <v>3.6877865234872154</v>
      </c>
      <c r="K1124" s="18">
        <f t="shared" si="35"/>
        <v>55.580192165558017</v>
      </c>
    </row>
    <row r="1125" spans="1:11" x14ac:dyDescent="0.25">
      <c r="A1125" s="8">
        <v>45383</v>
      </c>
      <c r="B1125" s="3" t="s">
        <v>22</v>
      </c>
      <c r="C1125" s="3" t="s">
        <v>37</v>
      </c>
      <c r="D1125" s="3">
        <v>13054</v>
      </c>
      <c r="E1125" s="3">
        <v>20131</v>
      </c>
      <c r="F1125" s="3">
        <v>9966</v>
      </c>
      <c r="G1125" s="3">
        <v>17045.46</v>
      </c>
      <c r="H1125" s="3">
        <v>6</v>
      </c>
      <c r="I1125" s="3">
        <v>1221</v>
      </c>
      <c r="J1125" s="18">
        <f t="shared" si="34"/>
        <v>0.58467181290501991</v>
      </c>
      <c r="K1125" s="18">
        <f t="shared" si="35"/>
        <v>9.3534548797303518</v>
      </c>
    </row>
    <row r="1126" spans="1:11" x14ac:dyDescent="0.25">
      <c r="A1126" s="8">
        <v>45383</v>
      </c>
      <c r="B1126" s="3" t="s">
        <v>30</v>
      </c>
      <c r="C1126" s="3" t="s">
        <v>37</v>
      </c>
      <c r="D1126" s="3">
        <v>21763</v>
      </c>
      <c r="E1126" s="3">
        <v>16934</v>
      </c>
      <c r="F1126" s="3">
        <v>33292</v>
      </c>
      <c r="G1126" s="3">
        <v>5069.24</v>
      </c>
      <c r="H1126" s="3">
        <v>3</v>
      </c>
      <c r="I1126" s="3">
        <v>2595</v>
      </c>
      <c r="J1126" s="18">
        <f t="shared" si="34"/>
        <v>6.5674538984147528</v>
      </c>
      <c r="K1126" s="18">
        <f t="shared" si="35"/>
        <v>11.923907549510638</v>
      </c>
    </row>
    <row r="1127" spans="1:11" x14ac:dyDescent="0.25">
      <c r="A1127" s="8">
        <v>45383</v>
      </c>
      <c r="B1127" s="3" t="s">
        <v>19</v>
      </c>
      <c r="C1127" s="3" t="s">
        <v>37</v>
      </c>
      <c r="D1127" s="3">
        <v>27919</v>
      </c>
      <c r="E1127" s="3">
        <v>28472</v>
      </c>
      <c r="F1127" s="3">
        <v>21429</v>
      </c>
      <c r="G1127" s="3">
        <v>5341.6745000000001</v>
      </c>
      <c r="H1127" s="3">
        <v>9</v>
      </c>
      <c r="I1127" s="3">
        <v>8710</v>
      </c>
      <c r="J1127" s="18">
        <f t="shared" si="34"/>
        <v>4.0116633838321674</v>
      </c>
      <c r="K1127" s="18">
        <f t="shared" si="35"/>
        <v>31.197392456749885</v>
      </c>
    </row>
    <row r="1128" spans="1:11" x14ac:dyDescent="0.25">
      <c r="A1128" s="8">
        <v>45383</v>
      </c>
      <c r="B1128" s="3" t="s">
        <v>30</v>
      </c>
      <c r="C1128" s="3" t="s">
        <v>37</v>
      </c>
      <c r="D1128" s="3">
        <v>12431</v>
      </c>
      <c r="E1128" s="3">
        <v>35189</v>
      </c>
      <c r="F1128" s="3">
        <v>34022</v>
      </c>
      <c r="G1128" s="3">
        <v>5402.28208</v>
      </c>
      <c r="H1128" s="3">
        <v>10</v>
      </c>
      <c r="I1128" s="3">
        <v>15537</v>
      </c>
      <c r="J1128" s="18">
        <f t="shared" si="34"/>
        <v>6.2977089119344916</v>
      </c>
      <c r="K1128" s="18">
        <f t="shared" si="35"/>
        <v>124.98592229104656</v>
      </c>
    </row>
    <row r="1129" spans="1:11" x14ac:dyDescent="0.25">
      <c r="A1129" s="8">
        <v>45384</v>
      </c>
      <c r="B1129" s="3" t="s">
        <v>21</v>
      </c>
      <c r="C1129" s="3" t="s">
        <v>37</v>
      </c>
      <c r="D1129" s="3">
        <v>19439</v>
      </c>
      <c r="E1129" s="3">
        <v>22202</v>
      </c>
      <c r="F1129" s="3">
        <v>32115</v>
      </c>
      <c r="G1129" s="3">
        <v>6633.7493899999999</v>
      </c>
      <c r="H1129" s="3">
        <v>4</v>
      </c>
      <c r="I1129" s="3">
        <v>9766</v>
      </c>
      <c r="J1129" s="18">
        <f t="shared" si="34"/>
        <v>4.8411536390584091</v>
      </c>
      <c r="K1129" s="18">
        <f t="shared" si="35"/>
        <v>50.239209835896901</v>
      </c>
    </row>
    <row r="1130" spans="1:11" x14ac:dyDescent="0.25">
      <c r="A1130" s="8">
        <v>45384</v>
      </c>
      <c r="B1130" s="3" t="s">
        <v>19</v>
      </c>
      <c r="C1130" s="3" t="s">
        <v>37</v>
      </c>
      <c r="D1130" s="3">
        <v>29263</v>
      </c>
      <c r="E1130" s="3">
        <v>13718</v>
      </c>
      <c r="F1130" s="3">
        <v>25864</v>
      </c>
      <c r="G1130" s="3">
        <v>5077.3487290000003</v>
      </c>
      <c r="H1130" s="3">
        <v>2</v>
      </c>
      <c r="I1130" s="3">
        <v>17250</v>
      </c>
      <c r="J1130" s="18">
        <f t="shared" si="34"/>
        <v>5.0939971588467188</v>
      </c>
      <c r="K1130" s="18">
        <f t="shared" si="35"/>
        <v>58.948159792229092</v>
      </c>
    </row>
    <row r="1131" spans="1:11" x14ac:dyDescent="0.25">
      <c r="A1131" s="8">
        <v>45384</v>
      </c>
      <c r="B1131" s="3" t="s">
        <v>30</v>
      </c>
      <c r="C1131" s="3" t="s">
        <v>37</v>
      </c>
      <c r="D1131" s="3">
        <v>6536</v>
      </c>
      <c r="E1131" s="3">
        <v>5930</v>
      </c>
      <c r="F1131" s="3">
        <v>29153</v>
      </c>
      <c r="G1131" s="3">
        <v>447.66131999999999</v>
      </c>
      <c r="H1131" s="3">
        <v>9</v>
      </c>
      <c r="I1131" s="3">
        <v>12287</v>
      </c>
      <c r="J1131" s="18">
        <f t="shared" si="34"/>
        <v>65.122892458075228</v>
      </c>
      <c r="K1131" s="18">
        <f t="shared" si="35"/>
        <v>187.98959608323133</v>
      </c>
    </row>
    <row r="1132" spans="1:11" x14ac:dyDescent="0.25">
      <c r="A1132" s="8">
        <v>45384</v>
      </c>
      <c r="B1132" s="3" t="s">
        <v>19</v>
      </c>
      <c r="C1132" s="3" t="s">
        <v>37</v>
      </c>
      <c r="D1132" s="3">
        <v>36960</v>
      </c>
      <c r="E1132" s="3">
        <v>29248</v>
      </c>
      <c r="F1132" s="3">
        <v>26726</v>
      </c>
      <c r="G1132" s="3">
        <v>5087.6499999999996</v>
      </c>
      <c r="H1132" s="3">
        <v>4</v>
      </c>
      <c r="I1132" s="3">
        <v>16129</v>
      </c>
      <c r="J1132" s="18">
        <f t="shared" si="34"/>
        <v>5.2531129303312927</v>
      </c>
      <c r="K1132" s="18">
        <f t="shared" si="35"/>
        <v>43.639069264069263</v>
      </c>
    </row>
    <row r="1133" spans="1:11" x14ac:dyDescent="0.25">
      <c r="A1133" s="8">
        <v>45384</v>
      </c>
      <c r="B1133" s="3" t="s">
        <v>30</v>
      </c>
      <c r="C1133" s="3" t="s">
        <v>37</v>
      </c>
      <c r="D1133" s="3">
        <v>26640</v>
      </c>
      <c r="E1133" s="3">
        <v>21741</v>
      </c>
      <c r="F1133" s="3">
        <v>20630</v>
      </c>
      <c r="G1133" s="3">
        <v>598.32488000000001</v>
      </c>
      <c r="H1133" s="3">
        <v>4</v>
      </c>
      <c r="I1133" s="3">
        <v>2623</v>
      </c>
      <c r="J1133" s="18">
        <f t="shared" si="34"/>
        <v>34.479595767436578</v>
      </c>
      <c r="K1133" s="18">
        <f t="shared" si="35"/>
        <v>9.8460960960960957</v>
      </c>
    </row>
    <row r="1134" spans="1:11" x14ac:dyDescent="0.25">
      <c r="A1134" s="8">
        <v>45384</v>
      </c>
      <c r="B1134" s="3" t="s">
        <v>22</v>
      </c>
      <c r="C1134" s="3" t="s">
        <v>37</v>
      </c>
      <c r="D1134" s="3">
        <v>23151</v>
      </c>
      <c r="E1134" s="3">
        <v>25940</v>
      </c>
      <c r="F1134" s="3">
        <v>34922</v>
      </c>
      <c r="G1134" s="3">
        <v>10782.0836</v>
      </c>
      <c r="H1134" s="3">
        <v>5</v>
      </c>
      <c r="I1134" s="3">
        <v>10717</v>
      </c>
      <c r="J1134" s="18">
        <f t="shared" si="34"/>
        <v>3.2388915997646319</v>
      </c>
      <c r="K1134" s="18">
        <f t="shared" si="35"/>
        <v>46.291736858019092</v>
      </c>
    </row>
    <row r="1135" spans="1:11" x14ac:dyDescent="0.25">
      <c r="A1135" s="8">
        <v>45384</v>
      </c>
      <c r="B1135" s="3" t="s">
        <v>30</v>
      </c>
      <c r="C1135" s="3" t="s">
        <v>37</v>
      </c>
      <c r="D1135" s="3">
        <v>14029</v>
      </c>
      <c r="E1135" s="3">
        <v>25444</v>
      </c>
      <c r="F1135" s="3">
        <v>10289</v>
      </c>
      <c r="G1135" s="3">
        <v>7591.1073299999998</v>
      </c>
      <c r="H1135" s="3">
        <v>6</v>
      </c>
      <c r="I1135" s="3">
        <v>19254</v>
      </c>
      <c r="J1135" s="18">
        <f t="shared" si="34"/>
        <v>1.3554017289859608</v>
      </c>
      <c r="K1135" s="18">
        <f t="shared" si="35"/>
        <v>137.24427970632263</v>
      </c>
    </row>
    <row r="1136" spans="1:11" x14ac:dyDescent="0.25">
      <c r="A1136" s="8">
        <v>45384</v>
      </c>
      <c r="B1136" s="3" t="s">
        <v>21</v>
      </c>
      <c r="C1136" s="3" t="s">
        <v>37</v>
      </c>
      <c r="D1136" s="3">
        <v>16875</v>
      </c>
      <c r="E1136" s="3">
        <v>39942</v>
      </c>
      <c r="F1136" s="3">
        <v>18139</v>
      </c>
      <c r="G1136" s="3">
        <v>5989.96</v>
      </c>
      <c r="H1136" s="3">
        <v>2</v>
      </c>
      <c r="I1136" s="3">
        <v>10299</v>
      </c>
      <c r="J1136" s="18">
        <f t="shared" si="34"/>
        <v>3.0282339114117622</v>
      </c>
      <c r="K1136" s="18">
        <f t="shared" si="35"/>
        <v>61.031111111111116</v>
      </c>
    </row>
    <row r="1137" spans="1:11" x14ac:dyDescent="0.25">
      <c r="A1137" s="8">
        <v>45384</v>
      </c>
      <c r="B1137" s="3" t="s">
        <v>22</v>
      </c>
      <c r="C1137" s="3" t="s">
        <v>37</v>
      </c>
      <c r="D1137" s="3">
        <v>37077</v>
      </c>
      <c r="E1137" s="3">
        <v>33764</v>
      </c>
      <c r="F1137" s="3">
        <v>5170</v>
      </c>
      <c r="G1137" s="3">
        <v>10946.026000000002</v>
      </c>
      <c r="H1137" s="3">
        <v>6</v>
      </c>
      <c r="I1137" s="3">
        <v>18784</v>
      </c>
      <c r="J1137" s="18">
        <f t="shared" si="34"/>
        <v>0.47231753332213894</v>
      </c>
      <c r="K1137" s="18">
        <f t="shared" si="35"/>
        <v>50.662135555735368</v>
      </c>
    </row>
    <row r="1138" spans="1:11" x14ac:dyDescent="0.25">
      <c r="A1138" s="8">
        <v>45385</v>
      </c>
      <c r="B1138" s="3" t="s">
        <v>19</v>
      </c>
      <c r="C1138" s="3" t="s">
        <v>37</v>
      </c>
      <c r="D1138" s="3">
        <v>46593</v>
      </c>
      <c r="E1138" s="3">
        <v>16259</v>
      </c>
      <c r="F1138" s="3">
        <v>16324</v>
      </c>
      <c r="G1138" s="3">
        <v>838.99</v>
      </c>
      <c r="H1138" s="3">
        <v>6</v>
      </c>
      <c r="I1138" s="3">
        <v>9139</v>
      </c>
      <c r="J1138" s="18">
        <f t="shared" si="34"/>
        <v>19.456727732154139</v>
      </c>
      <c r="K1138" s="18">
        <f t="shared" si="35"/>
        <v>19.614534372115983</v>
      </c>
    </row>
    <row r="1139" spans="1:11" x14ac:dyDescent="0.25">
      <c r="A1139" s="8">
        <v>45385</v>
      </c>
      <c r="B1139" s="3" t="s">
        <v>22</v>
      </c>
      <c r="C1139" s="3" t="s">
        <v>37</v>
      </c>
      <c r="D1139" s="3">
        <v>16120</v>
      </c>
      <c r="E1139" s="3">
        <v>22325</v>
      </c>
      <c r="F1139" s="3">
        <v>28569</v>
      </c>
      <c r="G1139" s="3">
        <v>10297.3588</v>
      </c>
      <c r="H1139" s="3">
        <v>6</v>
      </c>
      <c r="I1139" s="3">
        <v>5554</v>
      </c>
      <c r="J1139" s="18">
        <f t="shared" si="34"/>
        <v>2.7744007521618066</v>
      </c>
      <c r="K1139" s="18">
        <f t="shared" si="35"/>
        <v>34.454094292803973</v>
      </c>
    </row>
    <row r="1140" spans="1:11" x14ac:dyDescent="0.25">
      <c r="A1140" s="8">
        <v>45385</v>
      </c>
      <c r="B1140" s="3" t="s">
        <v>19</v>
      </c>
      <c r="C1140" s="3" t="s">
        <v>37</v>
      </c>
      <c r="D1140" s="3">
        <v>19703</v>
      </c>
      <c r="E1140" s="3">
        <v>14744</v>
      </c>
      <c r="F1140" s="3">
        <v>34708</v>
      </c>
      <c r="G1140" s="3">
        <v>1091.17</v>
      </c>
      <c r="H1140" s="3">
        <v>9</v>
      </c>
      <c r="I1140" s="3">
        <v>9765</v>
      </c>
      <c r="J1140" s="18">
        <f t="shared" si="34"/>
        <v>31.808059239165299</v>
      </c>
      <c r="K1140" s="18">
        <f t="shared" si="35"/>
        <v>49.560980561335839</v>
      </c>
    </row>
    <row r="1141" spans="1:11" x14ac:dyDescent="0.25">
      <c r="A1141" s="8">
        <v>45385</v>
      </c>
      <c r="B1141" s="3" t="s">
        <v>22</v>
      </c>
      <c r="C1141" s="3" t="s">
        <v>37</v>
      </c>
      <c r="D1141" s="3">
        <v>11977</v>
      </c>
      <c r="E1141" s="3">
        <v>38055</v>
      </c>
      <c r="F1141" s="3">
        <v>18012</v>
      </c>
      <c r="G1141" s="3">
        <v>10550.627699999999</v>
      </c>
      <c r="H1141" s="3">
        <v>5</v>
      </c>
      <c r="I1141" s="3">
        <v>15447</v>
      </c>
      <c r="J1141" s="18">
        <f t="shared" si="34"/>
        <v>1.7071970040228035</v>
      </c>
      <c r="K1141" s="18">
        <f t="shared" si="35"/>
        <v>128.97219671036154</v>
      </c>
    </row>
    <row r="1142" spans="1:11" x14ac:dyDescent="0.25">
      <c r="A1142" s="8">
        <v>45385</v>
      </c>
      <c r="B1142" s="3" t="s">
        <v>30</v>
      </c>
      <c r="C1142" s="3" t="s">
        <v>37</v>
      </c>
      <c r="D1142" s="3">
        <v>34324</v>
      </c>
      <c r="E1142" s="3">
        <v>11174</v>
      </c>
      <c r="F1142" s="3">
        <v>8086</v>
      </c>
      <c r="G1142" s="3">
        <v>8592.7875999999997</v>
      </c>
      <c r="H1142" s="3">
        <v>1</v>
      </c>
      <c r="I1142" s="3">
        <v>12906</v>
      </c>
      <c r="J1142" s="18">
        <f t="shared" si="34"/>
        <v>0.94102174712197006</v>
      </c>
      <c r="K1142" s="18">
        <f t="shared" si="35"/>
        <v>37.60051276075049</v>
      </c>
    </row>
    <row r="1143" spans="1:11" x14ac:dyDescent="0.25">
      <c r="A1143" s="8">
        <v>45385</v>
      </c>
      <c r="B1143" s="3" t="s">
        <v>30</v>
      </c>
      <c r="C1143" s="3" t="s">
        <v>37</v>
      </c>
      <c r="D1143" s="3">
        <v>5373</v>
      </c>
      <c r="E1143" s="3">
        <v>18507</v>
      </c>
      <c r="F1143" s="3">
        <v>34243</v>
      </c>
      <c r="G1143" s="3">
        <v>6946.0178000000005</v>
      </c>
      <c r="H1143" s="3">
        <v>7</v>
      </c>
      <c r="I1143" s="3">
        <v>14723</v>
      </c>
      <c r="J1143" s="18">
        <f t="shared" si="34"/>
        <v>4.9298750717281488</v>
      </c>
      <c r="K1143" s="18">
        <f t="shared" si="35"/>
        <v>274.01823934487248</v>
      </c>
    </row>
    <row r="1144" spans="1:11" x14ac:dyDescent="0.25">
      <c r="A1144" s="8">
        <v>45385</v>
      </c>
      <c r="B1144" s="3" t="s">
        <v>22</v>
      </c>
      <c r="C1144" s="3" t="s">
        <v>37</v>
      </c>
      <c r="D1144" s="3">
        <v>10897</v>
      </c>
      <c r="E1144" s="3">
        <v>14799</v>
      </c>
      <c r="F1144" s="3">
        <v>12837</v>
      </c>
      <c r="G1144" s="3">
        <v>6981.8489710000003</v>
      </c>
      <c r="H1144" s="3">
        <v>3</v>
      </c>
      <c r="I1144" s="3">
        <v>16399</v>
      </c>
      <c r="J1144" s="18">
        <f t="shared" si="34"/>
        <v>1.8386247043326367</v>
      </c>
      <c r="K1144" s="18">
        <f t="shared" si="35"/>
        <v>150.49096081490319</v>
      </c>
    </row>
    <row r="1145" spans="1:11" x14ac:dyDescent="0.25">
      <c r="A1145" s="8">
        <v>45385</v>
      </c>
      <c r="B1145" s="3" t="s">
        <v>19</v>
      </c>
      <c r="C1145" s="3" t="s">
        <v>37</v>
      </c>
      <c r="D1145" s="3">
        <v>41328</v>
      </c>
      <c r="E1145" s="3">
        <v>9823</v>
      </c>
      <c r="F1145" s="3">
        <v>19269</v>
      </c>
      <c r="G1145" s="3">
        <v>1161.3900000000001</v>
      </c>
      <c r="H1145" s="3">
        <v>1</v>
      </c>
      <c r="I1145" s="3">
        <v>15766</v>
      </c>
      <c r="J1145" s="18">
        <f t="shared" si="34"/>
        <v>16.591325911192619</v>
      </c>
      <c r="K1145" s="18">
        <f t="shared" si="35"/>
        <v>38.148470770421987</v>
      </c>
    </row>
    <row r="1146" spans="1:11" x14ac:dyDescent="0.25">
      <c r="A1146" s="8">
        <v>45385</v>
      </c>
      <c r="B1146" s="3" t="s">
        <v>22</v>
      </c>
      <c r="C1146" s="3" t="s">
        <v>37</v>
      </c>
      <c r="D1146" s="3">
        <v>16912</v>
      </c>
      <c r="E1146" s="3">
        <v>29612</v>
      </c>
      <c r="F1146" s="3">
        <v>22711</v>
      </c>
      <c r="G1146" s="3">
        <v>9413.3474999999999</v>
      </c>
      <c r="H1146" s="3">
        <v>1</v>
      </c>
      <c r="I1146" s="3">
        <v>16496</v>
      </c>
      <c r="J1146" s="18">
        <f t="shared" si="34"/>
        <v>2.4126380121418021</v>
      </c>
      <c r="K1146" s="18">
        <f t="shared" si="35"/>
        <v>97.540208136234625</v>
      </c>
    </row>
    <row r="1147" spans="1:11" x14ac:dyDescent="0.25">
      <c r="A1147" s="8">
        <v>45386</v>
      </c>
      <c r="B1147" s="3" t="s">
        <v>19</v>
      </c>
      <c r="C1147" s="3" t="s">
        <v>37</v>
      </c>
      <c r="D1147" s="3">
        <v>27444</v>
      </c>
      <c r="E1147" s="3">
        <v>27756</v>
      </c>
      <c r="F1147" s="3">
        <v>7506</v>
      </c>
      <c r="G1147" s="3">
        <v>1091.43</v>
      </c>
      <c r="H1147" s="3">
        <v>7</v>
      </c>
      <c r="I1147" s="3">
        <v>17462</v>
      </c>
      <c r="J1147" s="18">
        <f t="shared" si="34"/>
        <v>6.8772161292982599</v>
      </c>
      <c r="K1147" s="18">
        <f t="shared" si="35"/>
        <v>63.627751056697278</v>
      </c>
    </row>
    <row r="1148" spans="1:11" x14ac:dyDescent="0.25">
      <c r="A1148" s="8">
        <v>45386</v>
      </c>
      <c r="B1148" s="3" t="s">
        <v>22</v>
      </c>
      <c r="C1148" s="3" t="s">
        <v>37</v>
      </c>
      <c r="D1148" s="3">
        <v>22581</v>
      </c>
      <c r="E1148" s="3">
        <v>32177</v>
      </c>
      <c r="F1148" s="3">
        <v>20343</v>
      </c>
      <c r="G1148" s="3">
        <v>9711.8568999999989</v>
      </c>
      <c r="H1148" s="3">
        <v>3</v>
      </c>
      <c r="I1148" s="3">
        <v>2851</v>
      </c>
      <c r="J1148" s="18">
        <f t="shared" si="34"/>
        <v>2.0946560693249099</v>
      </c>
      <c r="K1148" s="18">
        <f t="shared" si="35"/>
        <v>12.625658739648376</v>
      </c>
    </row>
    <row r="1149" spans="1:11" x14ac:dyDescent="0.25">
      <c r="A1149" s="8">
        <v>45386</v>
      </c>
      <c r="B1149" s="3" t="s">
        <v>19</v>
      </c>
      <c r="C1149" s="3" t="s">
        <v>37</v>
      </c>
      <c r="D1149" s="3">
        <v>16576</v>
      </c>
      <c r="E1149" s="3">
        <v>37275</v>
      </c>
      <c r="F1149" s="3">
        <v>26748</v>
      </c>
      <c r="G1149" s="3">
        <v>1052.5899999999999</v>
      </c>
      <c r="H1149" s="3">
        <v>6</v>
      </c>
      <c r="I1149" s="3">
        <v>1686</v>
      </c>
      <c r="J1149" s="18">
        <f t="shared" si="34"/>
        <v>25.411603758348456</v>
      </c>
      <c r="K1149" s="18">
        <f t="shared" si="35"/>
        <v>10.171332046332045</v>
      </c>
    </row>
    <row r="1150" spans="1:11" x14ac:dyDescent="0.25">
      <c r="A1150" s="8">
        <v>45386</v>
      </c>
      <c r="B1150" s="3" t="s">
        <v>30</v>
      </c>
      <c r="C1150" s="3" t="s">
        <v>37</v>
      </c>
      <c r="D1150" s="3">
        <v>9668</v>
      </c>
      <c r="E1150" s="3">
        <v>12068</v>
      </c>
      <c r="F1150" s="3">
        <v>22092</v>
      </c>
      <c r="G1150" s="3">
        <v>7417.5543699999998</v>
      </c>
      <c r="H1150" s="3">
        <v>2</v>
      </c>
      <c r="I1150" s="3">
        <v>5132</v>
      </c>
      <c r="J1150" s="18">
        <f t="shared" si="34"/>
        <v>2.9783401506769138</v>
      </c>
      <c r="K1150" s="18">
        <f t="shared" si="35"/>
        <v>53.082333471245349</v>
      </c>
    </row>
    <row r="1151" spans="1:11" x14ac:dyDescent="0.25">
      <c r="A1151" s="8">
        <v>45386</v>
      </c>
      <c r="B1151" s="3" t="s">
        <v>19</v>
      </c>
      <c r="C1151" s="3" t="s">
        <v>37</v>
      </c>
      <c r="D1151" s="3">
        <v>26376</v>
      </c>
      <c r="E1151" s="3">
        <v>31317</v>
      </c>
      <c r="F1151" s="3">
        <v>36957</v>
      </c>
      <c r="G1151" s="3">
        <v>727.91</v>
      </c>
      <c r="H1151" s="3">
        <v>9</v>
      </c>
      <c r="I1151" s="3">
        <v>16147</v>
      </c>
      <c r="J1151" s="18">
        <f t="shared" si="34"/>
        <v>50.771386572515837</v>
      </c>
      <c r="K1151" s="18">
        <f t="shared" si="35"/>
        <v>61.218531998786773</v>
      </c>
    </row>
    <row r="1152" spans="1:11" x14ac:dyDescent="0.25">
      <c r="A1152" s="8">
        <v>45386</v>
      </c>
      <c r="B1152" s="3" t="s">
        <v>22</v>
      </c>
      <c r="C1152" s="3" t="s">
        <v>37</v>
      </c>
      <c r="D1152" s="3">
        <v>42547</v>
      </c>
      <c r="E1152" s="3">
        <v>27022</v>
      </c>
      <c r="F1152" s="3">
        <v>8765</v>
      </c>
      <c r="G1152" s="3">
        <v>9452.8649999999998</v>
      </c>
      <c r="H1152" s="3">
        <v>4</v>
      </c>
      <c r="I1152" s="3">
        <v>13089</v>
      </c>
      <c r="J1152" s="18">
        <f t="shared" si="34"/>
        <v>0.92723211428492847</v>
      </c>
      <c r="K1152" s="18">
        <f t="shared" si="35"/>
        <v>30.763626107598657</v>
      </c>
    </row>
    <row r="1153" spans="1:11" x14ac:dyDescent="0.25">
      <c r="A1153" s="8">
        <v>45386</v>
      </c>
      <c r="B1153" s="3" t="s">
        <v>19</v>
      </c>
      <c r="C1153" s="3" t="s">
        <v>37</v>
      </c>
      <c r="D1153" s="3">
        <v>40311</v>
      </c>
      <c r="E1153" s="3">
        <v>13020</v>
      </c>
      <c r="F1153" s="3">
        <v>23543</v>
      </c>
      <c r="G1153" s="3">
        <v>988.51</v>
      </c>
      <c r="H1153" s="3">
        <v>10</v>
      </c>
      <c r="I1153" s="3">
        <v>13787</v>
      </c>
      <c r="J1153" s="18">
        <f t="shared" si="34"/>
        <v>23.816653346956532</v>
      </c>
      <c r="K1153" s="18">
        <f t="shared" si="35"/>
        <v>34.201582694549877</v>
      </c>
    </row>
    <row r="1154" spans="1:11" x14ac:dyDescent="0.25">
      <c r="A1154" s="8">
        <v>45386</v>
      </c>
      <c r="B1154" s="3" t="s">
        <v>19</v>
      </c>
      <c r="C1154" s="3" t="s">
        <v>37</v>
      </c>
      <c r="D1154" s="3">
        <v>35898</v>
      </c>
      <c r="E1154" s="3">
        <v>20368</v>
      </c>
      <c r="F1154" s="3">
        <v>12364</v>
      </c>
      <c r="G1154" s="3">
        <v>5247.06</v>
      </c>
      <c r="H1154" s="3">
        <v>3</v>
      </c>
      <c r="I1154" s="3">
        <v>13274</v>
      </c>
      <c r="J1154" s="18">
        <f t="shared" si="34"/>
        <v>2.3563671846710346</v>
      </c>
      <c r="K1154" s="18">
        <f t="shared" si="35"/>
        <v>36.976990361580029</v>
      </c>
    </row>
    <row r="1155" spans="1:11" x14ac:dyDescent="0.25">
      <c r="A1155" s="8">
        <v>45386</v>
      </c>
      <c r="B1155" s="3" t="s">
        <v>22</v>
      </c>
      <c r="C1155" s="3" t="s">
        <v>37</v>
      </c>
      <c r="D1155" s="3">
        <v>27095</v>
      </c>
      <c r="E1155" s="3">
        <v>36104</v>
      </c>
      <c r="F1155" s="3">
        <v>18278</v>
      </c>
      <c r="G1155" s="3">
        <v>9701.8104999999996</v>
      </c>
      <c r="H1155" s="3">
        <v>2</v>
      </c>
      <c r="I1155" s="3">
        <v>398</v>
      </c>
      <c r="J1155" s="18">
        <f t="shared" ref="J1155:J1218" si="36">IFERROR(F1155/G1155,"NA")</f>
        <v>1.8839782533373539</v>
      </c>
      <c r="K1155" s="18">
        <f t="shared" ref="K1155:K1218" si="37">(I1155/D1155)*100</f>
        <v>1.4689057021590699</v>
      </c>
    </row>
    <row r="1156" spans="1:11" x14ac:dyDescent="0.25">
      <c r="A1156" s="8">
        <v>45387</v>
      </c>
      <c r="B1156" s="3" t="s">
        <v>19</v>
      </c>
      <c r="C1156" s="3" t="s">
        <v>37</v>
      </c>
      <c r="D1156" s="3">
        <v>42838</v>
      </c>
      <c r="E1156" s="3">
        <v>24601</v>
      </c>
      <c r="F1156" s="3">
        <v>30931</v>
      </c>
      <c r="G1156" s="3">
        <v>6971.58</v>
      </c>
      <c r="H1156" s="3">
        <v>3</v>
      </c>
      <c r="I1156" s="3">
        <v>919</v>
      </c>
      <c r="J1156" s="18">
        <f t="shared" si="36"/>
        <v>4.436727398954039</v>
      </c>
      <c r="K1156" s="18">
        <f t="shared" si="37"/>
        <v>2.1452915635650589</v>
      </c>
    </row>
    <row r="1157" spans="1:11" x14ac:dyDescent="0.25">
      <c r="A1157" s="8">
        <v>45387</v>
      </c>
      <c r="B1157" s="3" t="s">
        <v>30</v>
      </c>
      <c r="C1157" s="3" t="s">
        <v>37</v>
      </c>
      <c r="D1157" s="3">
        <v>36561</v>
      </c>
      <c r="E1157" s="3">
        <v>29641</v>
      </c>
      <c r="F1157" s="3">
        <v>5327</v>
      </c>
      <c r="G1157" s="3">
        <v>6631.1167949999999</v>
      </c>
      <c r="H1157" s="3">
        <v>8</v>
      </c>
      <c r="I1157" s="3">
        <v>4293</v>
      </c>
      <c r="J1157" s="18">
        <f t="shared" si="36"/>
        <v>0.80333376182073413</v>
      </c>
      <c r="K1157" s="18">
        <f t="shared" si="37"/>
        <v>11.742020185443506</v>
      </c>
    </row>
    <row r="1158" spans="1:11" x14ac:dyDescent="0.25">
      <c r="A1158" s="8">
        <v>45387</v>
      </c>
      <c r="B1158" s="3" t="s">
        <v>30</v>
      </c>
      <c r="C1158" s="3" t="s">
        <v>37</v>
      </c>
      <c r="D1158" s="3">
        <v>46607</v>
      </c>
      <c r="E1158" s="3">
        <v>21966</v>
      </c>
      <c r="F1158" s="3">
        <v>23173</v>
      </c>
      <c r="G1158" s="3">
        <v>7034.1089000000011</v>
      </c>
      <c r="H1158" s="3">
        <v>2</v>
      </c>
      <c r="I1158" s="3">
        <v>13156</v>
      </c>
      <c r="J1158" s="18">
        <f t="shared" si="36"/>
        <v>3.294376065175789</v>
      </c>
      <c r="K1158" s="18">
        <f t="shared" si="37"/>
        <v>28.227519471324047</v>
      </c>
    </row>
    <row r="1159" spans="1:11" x14ac:dyDescent="0.25">
      <c r="A1159" s="8">
        <v>45387</v>
      </c>
      <c r="B1159" s="3" t="s">
        <v>30</v>
      </c>
      <c r="C1159" s="3" t="s">
        <v>37</v>
      </c>
      <c r="D1159" s="3">
        <v>6432</v>
      </c>
      <c r="E1159" s="3">
        <v>16416</v>
      </c>
      <c r="F1159" s="3">
        <v>20936</v>
      </c>
      <c r="G1159" s="3">
        <v>4881.46</v>
      </c>
      <c r="H1159" s="3">
        <v>3</v>
      </c>
      <c r="I1159" s="3">
        <v>8249</v>
      </c>
      <c r="J1159" s="18">
        <f t="shared" si="36"/>
        <v>4.2888807856665832</v>
      </c>
      <c r="K1159" s="18">
        <f t="shared" si="37"/>
        <v>128.24937810945275</v>
      </c>
    </row>
    <row r="1160" spans="1:11" x14ac:dyDescent="0.25">
      <c r="A1160" s="8">
        <v>45387</v>
      </c>
      <c r="B1160" s="3" t="s">
        <v>19</v>
      </c>
      <c r="C1160" s="3" t="s">
        <v>37</v>
      </c>
      <c r="D1160" s="3">
        <v>26568</v>
      </c>
      <c r="E1160" s="3">
        <v>18469</v>
      </c>
      <c r="F1160" s="3">
        <v>10828</v>
      </c>
      <c r="G1160" s="3">
        <v>6890.21</v>
      </c>
      <c r="H1160" s="3">
        <v>3</v>
      </c>
      <c r="I1160" s="3">
        <v>14414</v>
      </c>
      <c r="J1160" s="18">
        <f t="shared" si="36"/>
        <v>1.5715050774940096</v>
      </c>
      <c r="K1160" s="18">
        <f t="shared" si="37"/>
        <v>54.253236976814215</v>
      </c>
    </row>
    <row r="1161" spans="1:11" x14ac:dyDescent="0.25">
      <c r="A1161" s="8">
        <v>45387</v>
      </c>
      <c r="B1161" s="3" t="s">
        <v>22</v>
      </c>
      <c r="C1161" s="3" t="s">
        <v>37</v>
      </c>
      <c r="D1161" s="3">
        <v>38626</v>
      </c>
      <c r="E1161" s="3">
        <v>27947</v>
      </c>
      <c r="F1161" s="3">
        <v>24336</v>
      </c>
      <c r="G1161" s="3">
        <v>11312.143400000001</v>
      </c>
      <c r="H1161" s="3">
        <v>4</v>
      </c>
      <c r="I1161" s="3">
        <v>6915</v>
      </c>
      <c r="J1161" s="18">
        <f t="shared" si="36"/>
        <v>2.1513164339836779</v>
      </c>
      <c r="K1161" s="18">
        <f t="shared" si="37"/>
        <v>17.90244912753068</v>
      </c>
    </row>
    <row r="1162" spans="1:11" x14ac:dyDescent="0.25">
      <c r="A1162" s="8">
        <v>45387</v>
      </c>
      <c r="B1162" s="3" t="s">
        <v>21</v>
      </c>
      <c r="C1162" s="3" t="s">
        <v>37</v>
      </c>
      <c r="D1162" s="3">
        <v>16276</v>
      </c>
      <c r="E1162" s="3">
        <v>15120</v>
      </c>
      <c r="F1162" s="3">
        <v>32861</v>
      </c>
      <c r="G1162" s="3">
        <v>5617.7577609999998</v>
      </c>
      <c r="H1162" s="3">
        <v>3</v>
      </c>
      <c r="I1162" s="3">
        <v>2974</v>
      </c>
      <c r="J1162" s="18">
        <f t="shared" si="36"/>
        <v>5.8494868233959796</v>
      </c>
      <c r="K1162" s="18">
        <f t="shared" si="37"/>
        <v>18.27230277709511</v>
      </c>
    </row>
    <row r="1163" spans="1:11" x14ac:dyDescent="0.25">
      <c r="A1163" s="8">
        <v>45387</v>
      </c>
      <c r="B1163" s="3" t="s">
        <v>32</v>
      </c>
      <c r="C1163" s="3" t="s">
        <v>37</v>
      </c>
      <c r="D1163" s="3">
        <v>23646</v>
      </c>
      <c r="E1163" s="3">
        <v>21505</v>
      </c>
      <c r="F1163" s="3">
        <v>6828</v>
      </c>
      <c r="G1163" s="3">
        <v>146.49</v>
      </c>
      <c r="H1163" s="3">
        <v>10</v>
      </c>
      <c r="I1163" s="3">
        <v>18927</v>
      </c>
      <c r="J1163" s="18">
        <f t="shared" si="36"/>
        <v>46.610690149498254</v>
      </c>
      <c r="K1163" s="18">
        <f t="shared" si="37"/>
        <v>80.043136259832522</v>
      </c>
    </row>
    <row r="1164" spans="1:11" x14ac:dyDescent="0.25">
      <c r="A1164" s="8">
        <v>45387</v>
      </c>
      <c r="B1164" s="3" t="s">
        <v>21</v>
      </c>
      <c r="C1164" s="3" t="s">
        <v>37</v>
      </c>
      <c r="D1164" s="3">
        <v>28631</v>
      </c>
      <c r="E1164" s="3">
        <v>33327</v>
      </c>
      <c r="F1164" s="3">
        <v>7897</v>
      </c>
      <c r="G1164" s="3">
        <v>5512.4214959999999</v>
      </c>
      <c r="H1164" s="3">
        <v>1</v>
      </c>
      <c r="I1164" s="3">
        <v>12019</v>
      </c>
      <c r="J1164" s="18">
        <f t="shared" si="36"/>
        <v>1.4325827598144176</v>
      </c>
      <c r="K1164" s="18">
        <f t="shared" si="37"/>
        <v>41.978973839544551</v>
      </c>
    </row>
    <row r="1165" spans="1:11" x14ac:dyDescent="0.25">
      <c r="A1165" s="8">
        <v>45388</v>
      </c>
      <c r="B1165" s="3" t="s">
        <v>19</v>
      </c>
      <c r="C1165" s="3" t="s">
        <v>37</v>
      </c>
      <c r="D1165" s="3">
        <v>43547</v>
      </c>
      <c r="E1165" s="3">
        <v>29585</v>
      </c>
      <c r="F1165" s="3">
        <v>38090</v>
      </c>
      <c r="G1165" s="3">
        <v>7013.86</v>
      </c>
      <c r="H1165" s="3">
        <v>7</v>
      </c>
      <c r="I1165" s="3">
        <v>17699</v>
      </c>
      <c r="J1165" s="18">
        <f t="shared" si="36"/>
        <v>5.4306758332786798</v>
      </c>
      <c r="K1165" s="18">
        <f t="shared" si="37"/>
        <v>40.643442717064318</v>
      </c>
    </row>
    <row r="1166" spans="1:11" x14ac:dyDescent="0.25">
      <c r="A1166" s="8">
        <v>45388</v>
      </c>
      <c r="B1166" s="3" t="s">
        <v>30</v>
      </c>
      <c r="C1166" s="3" t="s">
        <v>37</v>
      </c>
      <c r="D1166" s="3">
        <v>12057</v>
      </c>
      <c r="E1166" s="3">
        <v>17270</v>
      </c>
      <c r="F1166" s="3">
        <v>32869</v>
      </c>
      <c r="G1166" s="3">
        <v>7458.1049999999996</v>
      </c>
      <c r="H1166" s="3">
        <v>2</v>
      </c>
      <c r="I1166" s="3">
        <v>3755</v>
      </c>
      <c r="J1166" s="18">
        <f t="shared" si="36"/>
        <v>4.4071516826325192</v>
      </c>
      <c r="K1166" s="18">
        <f t="shared" si="37"/>
        <v>31.143733930496808</v>
      </c>
    </row>
    <row r="1167" spans="1:11" x14ac:dyDescent="0.25">
      <c r="A1167" s="8">
        <v>45388</v>
      </c>
      <c r="B1167" s="3" t="s">
        <v>19</v>
      </c>
      <c r="C1167" s="3" t="s">
        <v>37</v>
      </c>
      <c r="D1167" s="3">
        <v>17426</v>
      </c>
      <c r="E1167" s="3">
        <v>14898</v>
      </c>
      <c r="F1167" s="3">
        <v>34606</v>
      </c>
      <c r="G1167" s="3">
        <v>5458.93</v>
      </c>
      <c r="H1167" s="3">
        <v>4</v>
      </c>
      <c r="I1167" s="3">
        <v>17924</v>
      </c>
      <c r="J1167" s="18">
        <f t="shared" si="36"/>
        <v>6.3393375624893515</v>
      </c>
      <c r="K1167" s="18">
        <f t="shared" si="37"/>
        <v>102.85779869161024</v>
      </c>
    </row>
    <row r="1168" spans="1:11" x14ac:dyDescent="0.25">
      <c r="A1168" s="8">
        <v>45388</v>
      </c>
      <c r="B1168" s="3" t="s">
        <v>21</v>
      </c>
      <c r="C1168" s="3" t="s">
        <v>37</v>
      </c>
      <c r="D1168" s="3">
        <v>30610</v>
      </c>
      <c r="E1168" s="3">
        <v>14587</v>
      </c>
      <c r="F1168" s="3">
        <v>20226</v>
      </c>
      <c r="G1168" s="3">
        <v>5051.6904629999999</v>
      </c>
      <c r="H1168" s="3">
        <v>7</v>
      </c>
      <c r="I1168" s="3">
        <v>2185</v>
      </c>
      <c r="J1168" s="18">
        <f t="shared" si="36"/>
        <v>4.0038082594610467</v>
      </c>
      <c r="K1168" s="18">
        <f t="shared" si="37"/>
        <v>7.1381901339431568</v>
      </c>
    </row>
    <row r="1169" spans="1:11" x14ac:dyDescent="0.25">
      <c r="A1169" s="8">
        <v>45388</v>
      </c>
      <c r="B1169" s="3" t="s">
        <v>32</v>
      </c>
      <c r="C1169" s="3" t="s">
        <v>37</v>
      </c>
      <c r="D1169" s="3">
        <v>33418</v>
      </c>
      <c r="E1169" s="3">
        <v>38531</v>
      </c>
      <c r="F1169" s="3">
        <v>23117</v>
      </c>
      <c r="G1169" s="3">
        <v>5837.64</v>
      </c>
      <c r="H1169" s="3">
        <v>9</v>
      </c>
      <c r="I1169" s="3">
        <v>4796</v>
      </c>
      <c r="J1169" s="18">
        <f t="shared" si="36"/>
        <v>3.9599906811656762</v>
      </c>
      <c r="K1169" s="18">
        <f t="shared" si="37"/>
        <v>14.351547070441079</v>
      </c>
    </row>
    <row r="1170" spans="1:11" x14ac:dyDescent="0.25">
      <c r="A1170" s="8">
        <v>45388</v>
      </c>
      <c r="B1170" s="3" t="s">
        <v>19</v>
      </c>
      <c r="C1170" s="3" t="s">
        <v>37</v>
      </c>
      <c r="D1170" s="3">
        <v>36574</v>
      </c>
      <c r="E1170" s="3">
        <v>8571</v>
      </c>
      <c r="F1170" s="3">
        <v>6363</v>
      </c>
      <c r="G1170" s="3">
        <v>6598.05</v>
      </c>
      <c r="H1170" s="3">
        <v>10</v>
      </c>
      <c r="I1170" s="3">
        <v>11557</v>
      </c>
      <c r="J1170" s="18">
        <f t="shared" si="36"/>
        <v>0.96437583831586604</v>
      </c>
      <c r="K1170" s="18">
        <f t="shared" si="37"/>
        <v>31.598950073822934</v>
      </c>
    </row>
    <row r="1171" spans="1:11" x14ac:dyDescent="0.25">
      <c r="A1171" s="8">
        <v>45388</v>
      </c>
      <c r="B1171" s="3" t="s">
        <v>30</v>
      </c>
      <c r="C1171" s="3" t="s">
        <v>37</v>
      </c>
      <c r="D1171" s="3">
        <v>33776</v>
      </c>
      <c r="E1171" s="3">
        <v>37405</v>
      </c>
      <c r="F1171" s="3">
        <v>36706</v>
      </c>
      <c r="G1171" s="3">
        <v>6743.1955099999996</v>
      </c>
      <c r="H1171" s="3">
        <v>3</v>
      </c>
      <c r="I1171" s="3">
        <v>12753</v>
      </c>
      <c r="J1171" s="18">
        <f t="shared" si="36"/>
        <v>5.443413281665328</v>
      </c>
      <c r="K1171" s="18">
        <f t="shared" si="37"/>
        <v>37.757579346281382</v>
      </c>
    </row>
    <row r="1172" spans="1:11" x14ac:dyDescent="0.25">
      <c r="A1172" s="8">
        <v>45388</v>
      </c>
      <c r="B1172" s="3" t="s">
        <v>21</v>
      </c>
      <c r="C1172" s="3" t="s">
        <v>37</v>
      </c>
      <c r="D1172" s="3">
        <v>12505</v>
      </c>
      <c r="E1172" s="3">
        <v>31168</v>
      </c>
      <c r="F1172" s="3">
        <v>35845</v>
      </c>
      <c r="G1172" s="3">
        <v>8481.8725999999988</v>
      </c>
      <c r="H1172" s="3">
        <v>3</v>
      </c>
      <c r="I1172" s="3">
        <v>12521</v>
      </c>
      <c r="J1172" s="18">
        <f t="shared" si="36"/>
        <v>4.2260714927503162</v>
      </c>
      <c r="K1172" s="18">
        <f t="shared" si="37"/>
        <v>100.1279488204718</v>
      </c>
    </row>
    <row r="1173" spans="1:11" x14ac:dyDescent="0.25">
      <c r="A1173" s="8">
        <v>45388</v>
      </c>
      <c r="B1173" s="3" t="s">
        <v>32</v>
      </c>
      <c r="C1173" s="3" t="s">
        <v>37</v>
      </c>
      <c r="D1173" s="3">
        <v>23759</v>
      </c>
      <c r="E1173" s="3">
        <v>28813</v>
      </c>
      <c r="F1173" s="3">
        <v>32203</v>
      </c>
      <c r="G1173" s="3">
        <v>6494.21</v>
      </c>
      <c r="H1173" s="3">
        <v>1</v>
      </c>
      <c r="I1173" s="3">
        <v>1858</v>
      </c>
      <c r="J1173" s="18">
        <f t="shared" si="36"/>
        <v>4.9587247717582281</v>
      </c>
      <c r="K1173" s="18">
        <f t="shared" si="37"/>
        <v>7.8201944526284777</v>
      </c>
    </row>
    <row r="1174" spans="1:11" x14ac:dyDescent="0.25">
      <c r="A1174" s="8">
        <v>45389</v>
      </c>
      <c r="B1174" s="3" t="s">
        <v>30</v>
      </c>
      <c r="C1174" s="3" t="s">
        <v>37</v>
      </c>
      <c r="D1174" s="3">
        <v>22537</v>
      </c>
      <c r="E1174" s="3">
        <v>20724</v>
      </c>
      <c r="F1174" s="3">
        <v>27566</v>
      </c>
      <c r="G1174" s="3">
        <v>7007.3010999999997</v>
      </c>
      <c r="H1174" s="3">
        <v>1</v>
      </c>
      <c r="I1174" s="3">
        <v>7385</v>
      </c>
      <c r="J1174" s="18">
        <f t="shared" si="36"/>
        <v>3.9338968893458852</v>
      </c>
      <c r="K1174" s="18">
        <f t="shared" si="37"/>
        <v>32.768336513289256</v>
      </c>
    </row>
    <row r="1175" spans="1:11" x14ac:dyDescent="0.25">
      <c r="A1175" s="8">
        <v>45389</v>
      </c>
      <c r="B1175" s="3" t="s">
        <v>21</v>
      </c>
      <c r="C1175" s="3" t="s">
        <v>37</v>
      </c>
      <c r="D1175" s="3">
        <v>38030</v>
      </c>
      <c r="E1175" s="3">
        <v>28989</v>
      </c>
      <c r="F1175" s="3">
        <v>8135</v>
      </c>
      <c r="G1175" s="3">
        <v>9258.3219399999998</v>
      </c>
      <c r="H1175" s="3">
        <v>4</v>
      </c>
      <c r="I1175" s="3">
        <v>18684</v>
      </c>
      <c r="J1175" s="18">
        <f t="shared" si="36"/>
        <v>0.87866894807937523</v>
      </c>
      <c r="K1175" s="18">
        <f t="shared" si="37"/>
        <v>49.129634499079671</v>
      </c>
    </row>
    <row r="1176" spans="1:11" x14ac:dyDescent="0.25">
      <c r="A1176" s="8">
        <v>45389</v>
      </c>
      <c r="B1176" s="3" t="s">
        <v>19</v>
      </c>
      <c r="C1176" s="3" t="s">
        <v>37</v>
      </c>
      <c r="D1176" s="3">
        <v>8864</v>
      </c>
      <c r="E1176" s="3">
        <v>33675</v>
      </c>
      <c r="F1176" s="3">
        <v>38399</v>
      </c>
      <c r="G1176" s="3">
        <v>5626.98</v>
      </c>
      <c r="H1176" s="3">
        <v>1</v>
      </c>
      <c r="I1176" s="3">
        <v>16734</v>
      </c>
      <c r="J1176" s="18">
        <f t="shared" si="36"/>
        <v>6.8240868103316528</v>
      </c>
      <c r="K1176" s="18">
        <f t="shared" si="37"/>
        <v>188.78610108303249</v>
      </c>
    </row>
    <row r="1177" spans="1:11" x14ac:dyDescent="0.25">
      <c r="A1177" s="8">
        <v>45389</v>
      </c>
      <c r="B1177" s="3" t="s">
        <v>21</v>
      </c>
      <c r="C1177" s="3" t="s">
        <v>37</v>
      </c>
      <c r="D1177" s="3">
        <v>48073</v>
      </c>
      <c r="E1177" s="3">
        <v>28385</v>
      </c>
      <c r="F1177" s="3">
        <v>38039</v>
      </c>
      <c r="G1177" s="3">
        <v>9595.5893999999989</v>
      </c>
      <c r="H1177" s="3">
        <v>4</v>
      </c>
      <c r="I1177" s="3">
        <v>9705</v>
      </c>
      <c r="J1177" s="18">
        <f t="shared" si="36"/>
        <v>3.9642171433471303</v>
      </c>
      <c r="K1177" s="18">
        <f t="shared" si="37"/>
        <v>20.188047344663325</v>
      </c>
    </row>
    <row r="1178" spans="1:11" x14ac:dyDescent="0.25">
      <c r="A1178" s="8">
        <v>45389</v>
      </c>
      <c r="B1178" s="3" t="s">
        <v>21</v>
      </c>
      <c r="C1178" s="3" t="s">
        <v>37</v>
      </c>
      <c r="D1178" s="3">
        <v>25550</v>
      </c>
      <c r="E1178" s="3">
        <v>13034</v>
      </c>
      <c r="F1178" s="3">
        <v>9673</v>
      </c>
      <c r="G1178" s="3">
        <v>10127.893899999999</v>
      </c>
      <c r="H1178" s="3">
        <v>4</v>
      </c>
      <c r="I1178" s="3">
        <v>1032</v>
      </c>
      <c r="J1178" s="18">
        <f t="shared" si="36"/>
        <v>0.95508504487788926</v>
      </c>
      <c r="K1178" s="18">
        <f t="shared" si="37"/>
        <v>4.039138943248533</v>
      </c>
    </row>
    <row r="1179" spans="1:11" x14ac:dyDescent="0.25">
      <c r="A1179" s="8">
        <v>45389</v>
      </c>
      <c r="B1179" s="3" t="s">
        <v>19</v>
      </c>
      <c r="C1179" s="3" t="s">
        <v>37</v>
      </c>
      <c r="D1179" s="3">
        <v>49473</v>
      </c>
      <c r="E1179" s="3">
        <v>5408</v>
      </c>
      <c r="F1179" s="3">
        <v>31532</v>
      </c>
      <c r="G1179" s="3">
        <v>6110.22</v>
      </c>
      <c r="H1179" s="3">
        <v>9</v>
      </c>
      <c r="I1179" s="3">
        <v>17750</v>
      </c>
      <c r="J1179" s="18">
        <f t="shared" si="36"/>
        <v>5.1605343179132666</v>
      </c>
      <c r="K1179" s="18">
        <f t="shared" si="37"/>
        <v>35.878155761728621</v>
      </c>
    </row>
    <row r="1180" spans="1:11" x14ac:dyDescent="0.25">
      <c r="A1180" s="8">
        <v>45389</v>
      </c>
      <c r="B1180" s="3" t="s">
        <v>21</v>
      </c>
      <c r="C1180" s="3" t="s">
        <v>37</v>
      </c>
      <c r="D1180" s="3">
        <v>9506</v>
      </c>
      <c r="E1180" s="3">
        <v>36837</v>
      </c>
      <c r="F1180" s="3">
        <v>27874</v>
      </c>
      <c r="G1180" s="3">
        <v>9302.4372000000003</v>
      </c>
      <c r="H1180" s="3">
        <v>2</v>
      </c>
      <c r="I1180" s="3">
        <v>18070</v>
      </c>
      <c r="J1180" s="18">
        <f t="shared" si="36"/>
        <v>2.9964190459678672</v>
      </c>
      <c r="K1180" s="18">
        <f t="shared" si="37"/>
        <v>190.09046917736168</v>
      </c>
    </row>
    <row r="1181" spans="1:11" x14ac:dyDescent="0.25">
      <c r="A1181" s="8">
        <v>45389</v>
      </c>
      <c r="B1181" s="3" t="s">
        <v>30</v>
      </c>
      <c r="C1181" s="3" t="s">
        <v>37</v>
      </c>
      <c r="D1181" s="3">
        <v>15505</v>
      </c>
      <c r="E1181" s="3">
        <v>16565</v>
      </c>
      <c r="F1181" s="3">
        <v>26659</v>
      </c>
      <c r="G1181" s="3">
        <v>7783.5553999999993</v>
      </c>
      <c r="H1181" s="3">
        <v>7</v>
      </c>
      <c r="I1181" s="3">
        <v>13980</v>
      </c>
      <c r="J1181" s="18">
        <f t="shared" si="36"/>
        <v>3.4250414662687443</v>
      </c>
      <c r="K1181" s="18">
        <f t="shared" si="37"/>
        <v>90.164463076426955</v>
      </c>
    </row>
    <row r="1182" spans="1:11" x14ac:dyDescent="0.25">
      <c r="A1182" s="8">
        <v>45389</v>
      </c>
      <c r="B1182" s="3" t="s">
        <v>21</v>
      </c>
      <c r="C1182" s="3" t="s">
        <v>37</v>
      </c>
      <c r="D1182" s="3">
        <v>49802</v>
      </c>
      <c r="E1182" s="3">
        <v>13023</v>
      </c>
      <c r="F1182" s="3">
        <v>25448</v>
      </c>
      <c r="G1182" s="3">
        <v>9672.9333000000006</v>
      </c>
      <c r="H1182" s="3">
        <v>9</v>
      </c>
      <c r="I1182" s="3">
        <v>17033</v>
      </c>
      <c r="J1182" s="18">
        <f t="shared" si="36"/>
        <v>2.6308462191091504</v>
      </c>
      <c r="K1182" s="18">
        <f t="shared" si="37"/>
        <v>34.201437693265326</v>
      </c>
    </row>
    <row r="1183" spans="1:11" x14ac:dyDescent="0.25">
      <c r="A1183" s="8">
        <v>45390</v>
      </c>
      <c r="B1183" s="3" t="s">
        <v>19</v>
      </c>
      <c r="C1183" s="3" t="s">
        <v>37</v>
      </c>
      <c r="D1183" s="3">
        <v>43698</v>
      </c>
      <c r="E1183" s="3">
        <v>13482</v>
      </c>
      <c r="F1183" s="3">
        <v>22200</v>
      </c>
      <c r="G1183" s="3">
        <v>4701.16</v>
      </c>
      <c r="H1183" s="3">
        <v>3</v>
      </c>
      <c r="I1183" s="3">
        <v>1465</v>
      </c>
      <c r="J1183" s="18">
        <f t="shared" si="36"/>
        <v>4.7222387666022856</v>
      </c>
      <c r="K1183" s="18">
        <f t="shared" si="37"/>
        <v>3.3525561810609181</v>
      </c>
    </row>
    <row r="1184" spans="1:11" x14ac:dyDescent="0.25">
      <c r="A1184" s="8">
        <v>45390</v>
      </c>
      <c r="B1184" s="3" t="s">
        <v>21</v>
      </c>
      <c r="C1184" s="3" t="s">
        <v>37</v>
      </c>
      <c r="D1184" s="3">
        <v>25354</v>
      </c>
      <c r="E1184" s="3">
        <v>37853</v>
      </c>
      <c r="F1184" s="3">
        <v>8804</v>
      </c>
      <c r="G1184" s="3">
        <v>11968.245799999999</v>
      </c>
      <c r="H1184" s="3">
        <v>10</v>
      </c>
      <c r="I1184" s="3">
        <v>6454</v>
      </c>
      <c r="J1184" s="18">
        <f t="shared" si="36"/>
        <v>0.73561323414664503</v>
      </c>
      <c r="K1184" s="18">
        <f t="shared" si="37"/>
        <v>25.455549420209827</v>
      </c>
    </row>
    <row r="1185" spans="1:11" x14ac:dyDescent="0.25">
      <c r="A1185" s="8">
        <v>45390</v>
      </c>
      <c r="B1185" s="3" t="s">
        <v>21</v>
      </c>
      <c r="C1185" s="3" t="s">
        <v>37</v>
      </c>
      <c r="D1185" s="3">
        <v>15308</v>
      </c>
      <c r="E1185" s="3">
        <v>14718</v>
      </c>
      <c r="F1185" s="3">
        <v>25551</v>
      </c>
      <c r="G1185" s="3">
        <v>12095.507240000001</v>
      </c>
      <c r="H1185" s="3">
        <v>8</v>
      </c>
      <c r="I1185" s="3">
        <v>2721</v>
      </c>
      <c r="J1185" s="18">
        <f t="shared" si="36"/>
        <v>2.1124372457487777</v>
      </c>
      <c r="K1185" s="18">
        <f t="shared" si="37"/>
        <v>17.775019597596028</v>
      </c>
    </row>
    <row r="1186" spans="1:11" x14ac:dyDescent="0.25">
      <c r="A1186" s="8">
        <v>45390</v>
      </c>
      <c r="B1186" s="3" t="s">
        <v>19</v>
      </c>
      <c r="C1186" s="3" t="s">
        <v>37</v>
      </c>
      <c r="D1186" s="3">
        <v>29826</v>
      </c>
      <c r="E1186" s="3">
        <v>32893</v>
      </c>
      <c r="F1186" s="3">
        <v>30575</v>
      </c>
      <c r="G1186" s="3">
        <v>6057.07</v>
      </c>
      <c r="H1186" s="3">
        <v>1</v>
      </c>
      <c r="I1186" s="3">
        <v>1024</v>
      </c>
      <c r="J1186" s="18">
        <f t="shared" si="36"/>
        <v>5.0478201506669071</v>
      </c>
      <c r="K1186" s="18">
        <f t="shared" si="37"/>
        <v>3.4332461610675247</v>
      </c>
    </row>
    <row r="1187" spans="1:11" x14ac:dyDescent="0.25">
      <c r="A1187" s="8">
        <v>45390</v>
      </c>
      <c r="B1187" s="3" t="s">
        <v>21</v>
      </c>
      <c r="C1187" s="3" t="s">
        <v>37</v>
      </c>
      <c r="D1187" s="3">
        <v>25871</v>
      </c>
      <c r="E1187" s="3">
        <v>39213</v>
      </c>
      <c r="F1187" s="3">
        <v>9546</v>
      </c>
      <c r="G1187" s="3">
        <v>11923.268699999999</v>
      </c>
      <c r="H1187" s="3">
        <v>7</v>
      </c>
      <c r="I1187" s="3">
        <v>17901</v>
      </c>
      <c r="J1187" s="18">
        <f t="shared" si="36"/>
        <v>0.80061938048917747</v>
      </c>
      <c r="K1187" s="18">
        <f t="shared" si="37"/>
        <v>69.193305245255317</v>
      </c>
    </row>
    <row r="1188" spans="1:11" x14ac:dyDescent="0.25">
      <c r="A1188" s="8">
        <v>45390</v>
      </c>
      <c r="B1188" s="3" t="s">
        <v>30</v>
      </c>
      <c r="C1188" s="3" t="s">
        <v>37</v>
      </c>
      <c r="D1188" s="3">
        <v>7752</v>
      </c>
      <c r="E1188" s="3">
        <v>16257</v>
      </c>
      <c r="F1188" s="3">
        <v>27489</v>
      </c>
      <c r="G1188" s="3">
        <v>8236.9228000000003</v>
      </c>
      <c r="H1188" s="3">
        <v>4</v>
      </c>
      <c r="I1188" s="3">
        <v>13232</v>
      </c>
      <c r="J1188" s="18">
        <f t="shared" si="36"/>
        <v>3.3372899889264471</v>
      </c>
      <c r="K1188" s="18">
        <f>(I1188/D1188)*100</f>
        <v>170.69143446852425</v>
      </c>
    </row>
    <row r="1189" spans="1:11" x14ac:dyDescent="0.25">
      <c r="A1189" s="8">
        <v>45390</v>
      </c>
      <c r="B1189" s="3" t="s">
        <v>22</v>
      </c>
      <c r="C1189" s="3" t="s">
        <v>37</v>
      </c>
      <c r="D1189" s="3">
        <v>7365</v>
      </c>
      <c r="E1189" s="3">
        <v>22025</v>
      </c>
      <c r="F1189" s="3">
        <v>24032</v>
      </c>
      <c r="G1189" s="3">
        <v>17723.88</v>
      </c>
      <c r="H1189" s="3">
        <v>5</v>
      </c>
      <c r="I1189" s="3">
        <v>17051</v>
      </c>
      <c r="J1189" s="18">
        <f t="shared" si="36"/>
        <v>1.3559107825148895</v>
      </c>
      <c r="K1189" s="18">
        <f t="shared" si="37"/>
        <v>231.51391717583164</v>
      </c>
    </row>
    <row r="1190" spans="1:11" x14ac:dyDescent="0.25">
      <c r="A1190" s="8">
        <v>45390</v>
      </c>
      <c r="B1190" s="3" t="s">
        <v>30</v>
      </c>
      <c r="C1190" s="3" t="s">
        <v>37</v>
      </c>
      <c r="D1190" s="3">
        <v>40160</v>
      </c>
      <c r="E1190" s="3">
        <v>5705</v>
      </c>
      <c r="F1190" s="3">
        <v>5836</v>
      </c>
      <c r="G1190" s="3">
        <v>4739.5999999999995</v>
      </c>
      <c r="H1190" s="3">
        <v>9</v>
      </c>
      <c r="I1190" s="3">
        <v>13036</v>
      </c>
      <c r="J1190" s="18">
        <f t="shared" si="36"/>
        <v>1.2313275381888769</v>
      </c>
      <c r="K1190" s="18">
        <f t="shared" si="37"/>
        <v>32.460159362549803</v>
      </c>
    </row>
    <row r="1191" spans="1:11" x14ac:dyDescent="0.25">
      <c r="A1191" s="8">
        <v>45390</v>
      </c>
      <c r="B1191" s="3" t="s">
        <v>30</v>
      </c>
      <c r="C1191" s="3" t="s">
        <v>37</v>
      </c>
      <c r="D1191" s="3">
        <v>17548</v>
      </c>
      <c r="E1191" s="3">
        <v>15682</v>
      </c>
      <c r="F1191" s="3">
        <v>27635</v>
      </c>
      <c r="G1191" s="3">
        <v>5452.65</v>
      </c>
      <c r="H1191" s="3">
        <v>1</v>
      </c>
      <c r="I1191" s="3">
        <v>17201</v>
      </c>
      <c r="J1191" s="18">
        <f t="shared" si="36"/>
        <v>5.0681778584724864</v>
      </c>
      <c r="K1191" s="18">
        <f t="shared" si="37"/>
        <v>98.02256667426488</v>
      </c>
    </row>
    <row r="1192" spans="1:11" x14ac:dyDescent="0.25">
      <c r="A1192" s="8">
        <v>45390</v>
      </c>
      <c r="B1192" s="3" t="s">
        <v>32</v>
      </c>
      <c r="C1192" s="3" t="s">
        <v>37</v>
      </c>
      <c r="D1192" s="3">
        <v>40317</v>
      </c>
      <c r="E1192" s="3">
        <v>30838</v>
      </c>
      <c r="F1192" s="3">
        <v>6195</v>
      </c>
      <c r="G1192" s="3">
        <v>0</v>
      </c>
      <c r="H1192" s="3">
        <v>2</v>
      </c>
      <c r="I1192" s="3">
        <v>2172</v>
      </c>
      <c r="J1192" s="18" t="str">
        <f t="shared" si="36"/>
        <v>NA</v>
      </c>
      <c r="K1192" s="18">
        <f t="shared" si="37"/>
        <v>5.3873056030954682</v>
      </c>
    </row>
    <row r="1193" spans="1:11" x14ac:dyDescent="0.25">
      <c r="A1193" s="8">
        <v>45391</v>
      </c>
      <c r="B1193" s="3" t="s">
        <v>19</v>
      </c>
      <c r="C1193" s="3" t="s">
        <v>37</v>
      </c>
      <c r="D1193" s="3">
        <v>7625</v>
      </c>
      <c r="E1193" s="3">
        <v>25171</v>
      </c>
      <c r="F1193" s="3">
        <v>17185</v>
      </c>
      <c r="G1193" s="3">
        <v>6249.15</v>
      </c>
      <c r="H1193" s="3">
        <v>10</v>
      </c>
      <c r="I1193" s="3">
        <v>10660</v>
      </c>
      <c r="J1193" s="18">
        <f t="shared" si="36"/>
        <v>2.749973996463519</v>
      </c>
      <c r="K1193" s="18">
        <f t="shared" si="37"/>
        <v>139.80327868852459</v>
      </c>
    </row>
    <row r="1194" spans="1:11" x14ac:dyDescent="0.25">
      <c r="A1194" s="8">
        <v>45391</v>
      </c>
      <c r="B1194" s="3" t="s">
        <v>22</v>
      </c>
      <c r="C1194" s="3" t="s">
        <v>37</v>
      </c>
      <c r="D1194" s="3">
        <v>28487</v>
      </c>
      <c r="E1194" s="3">
        <v>36343</v>
      </c>
      <c r="F1194" s="3">
        <v>19841</v>
      </c>
      <c r="G1194" s="3">
        <v>16589.7238</v>
      </c>
      <c r="H1194" s="3">
        <v>5</v>
      </c>
      <c r="I1194" s="3">
        <v>539</v>
      </c>
      <c r="J1194" s="18">
        <f t="shared" si="36"/>
        <v>1.1959813339387844</v>
      </c>
      <c r="K1194" s="18">
        <f t="shared" si="37"/>
        <v>1.892091129287043</v>
      </c>
    </row>
    <row r="1195" spans="1:11" x14ac:dyDescent="0.25">
      <c r="A1195" s="8">
        <v>45391</v>
      </c>
      <c r="B1195" s="3" t="s">
        <v>32</v>
      </c>
      <c r="C1195" s="3" t="s">
        <v>37</v>
      </c>
      <c r="D1195" s="3">
        <v>30532</v>
      </c>
      <c r="E1195" s="3">
        <v>7665</v>
      </c>
      <c r="F1195" s="3">
        <v>7543</v>
      </c>
      <c r="G1195" s="3">
        <v>93.91</v>
      </c>
      <c r="H1195" s="3">
        <v>2</v>
      </c>
      <c r="I1195" s="3">
        <v>6082</v>
      </c>
      <c r="J1195" s="18">
        <f t="shared" si="36"/>
        <v>80.321584495793843</v>
      </c>
      <c r="K1195" s="18">
        <f t="shared" si="37"/>
        <v>19.920083846456176</v>
      </c>
    </row>
    <row r="1196" spans="1:11" x14ac:dyDescent="0.25">
      <c r="A1196" s="8">
        <v>45391</v>
      </c>
      <c r="B1196" s="3" t="s">
        <v>19</v>
      </c>
      <c r="C1196" s="3" t="s">
        <v>37</v>
      </c>
      <c r="D1196" s="3">
        <v>30551</v>
      </c>
      <c r="E1196" s="3">
        <v>30290</v>
      </c>
      <c r="F1196" s="3">
        <v>6095</v>
      </c>
      <c r="G1196" s="3">
        <v>6189.19</v>
      </c>
      <c r="H1196" s="3">
        <v>10</v>
      </c>
      <c r="I1196" s="3">
        <v>18324</v>
      </c>
      <c r="J1196" s="18">
        <f t="shared" si="36"/>
        <v>0.98478153037796556</v>
      </c>
      <c r="K1196" s="18">
        <f t="shared" si="37"/>
        <v>59.978396779156164</v>
      </c>
    </row>
    <row r="1197" spans="1:11" x14ac:dyDescent="0.25">
      <c r="A1197" s="8">
        <v>45391</v>
      </c>
      <c r="B1197" s="3" t="s">
        <v>22</v>
      </c>
      <c r="C1197" s="3" t="s">
        <v>37</v>
      </c>
      <c r="D1197" s="3">
        <v>20717</v>
      </c>
      <c r="E1197" s="3">
        <v>22603</v>
      </c>
      <c r="F1197" s="3">
        <v>14517</v>
      </c>
      <c r="G1197" s="3">
        <v>16619.083500000001</v>
      </c>
      <c r="H1197" s="3">
        <v>4</v>
      </c>
      <c r="I1197" s="3">
        <v>9332</v>
      </c>
      <c r="J1197" s="18">
        <f t="shared" si="36"/>
        <v>0.87351387337334208</v>
      </c>
      <c r="K1197" s="18">
        <f t="shared" si="37"/>
        <v>45.045132017183953</v>
      </c>
    </row>
    <row r="1198" spans="1:11" x14ac:dyDescent="0.25">
      <c r="A1198" s="8">
        <v>45391</v>
      </c>
      <c r="B1198" s="3" t="s">
        <v>30</v>
      </c>
      <c r="C1198" s="3" t="s">
        <v>37</v>
      </c>
      <c r="D1198" s="3">
        <v>11867</v>
      </c>
      <c r="E1198" s="3">
        <v>37014</v>
      </c>
      <c r="F1198" s="3">
        <v>29639</v>
      </c>
      <c r="G1198" s="3">
        <v>7920.6975400000001</v>
      </c>
      <c r="H1198" s="3">
        <v>4</v>
      </c>
      <c r="I1198" s="3">
        <v>8630</v>
      </c>
      <c r="J1198" s="18">
        <f t="shared" si="36"/>
        <v>3.7419684125446353</v>
      </c>
      <c r="K1198" s="18">
        <f t="shared" si="37"/>
        <v>72.722676329316599</v>
      </c>
    </row>
    <row r="1199" spans="1:11" x14ac:dyDescent="0.25">
      <c r="A1199" s="8">
        <v>45391</v>
      </c>
      <c r="B1199" s="3" t="s">
        <v>32</v>
      </c>
      <c r="C1199" s="3" t="s">
        <v>37</v>
      </c>
      <c r="D1199" s="3">
        <v>28549</v>
      </c>
      <c r="E1199" s="3">
        <v>12282</v>
      </c>
      <c r="F1199" s="3">
        <v>37669</v>
      </c>
      <c r="G1199" s="3">
        <v>677.25</v>
      </c>
      <c r="H1199" s="3">
        <v>9</v>
      </c>
      <c r="I1199" s="3">
        <v>1520</v>
      </c>
      <c r="J1199" s="18">
        <f t="shared" si="36"/>
        <v>55.620524178663715</v>
      </c>
      <c r="K1199" s="18">
        <f t="shared" si="37"/>
        <v>5.3241794808925009</v>
      </c>
    </row>
    <row r="1200" spans="1:11" x14ac:dyDescent="0.25">
      <c r="A1200" s="8">
        <v>45391</v>
      </c>
      <c r="B1200" s="3" t="s">
        <v>19</v>
      </c>
      <c r="C1200" s="3" t="s">
        <v>37</v>
      </c>
      <c r="D1200" s="3">
        <v>9390</v>
      </c>
      <c r="E1200" s="3">
        <v>31436</v>
      </c>
      <c r="F1200" s="3">
        <v>11809</v>
      </c>
      <c r="G1200" s="3">
        <v>5540.04</v>
      </c>
      <c r="H1200" s="3">
        <v>7</v>
      </c>
      <c r="I1200" s="3">
        <v>7323</v>
      </c>
      <c r="J1200" s="18">
        <f t="shared" si="36"/>
        <v>2.131573057234244</v>
      </c>
      <c r="K1200" s="18">
        <f t="shared" si="37"/>
        <v>77.987220447284344</v>
      </c>
    </row>
    <row r="1201" spans="1:11" x14ac:dyDescent="0.25">
      <c r="A1201" s="8">
        <v>45391</v>
      </c>
      <c r="B1201" s="3" t="s">
        <v>22</v>
      </c>
      <c r="C1201" s="3" t="s">
        <v>37</v>
      </c>
      <c r="D1201" s="3">
        <v>19360</v>
      </c>
      <c r="E1201" s="3">
        <v>5682</v>
      </c>
      <c r="F1201" s="3">
        <v>25415</v>
      </c>
      <c r="G1201" s="3">
        <v>16791.3325</v>
      </c>
      <c r="H1201" s="3">
        <v>3</v>
      </c>
      <c r="I1201" s="3">
        <v>10404</v>
      </c>
      <c r="J1201" s="18">
        <f t="shared" si="36"/>
        <v>1.5135785084358253</v>
      </c>
      <c r="K1201" s="18">
        <f t="shared" si="37"/>
        <v>53.739669421487605</v>
      </c>
    </row>
    <row r="1202" spans="1:11" x14ac:dyDescent="0.25">
      <c r="A1202" s="8">
        <v>45391</v>
      </c>
      <c r="B1202" s="3" t="s">
        <v>21</v>
      </c>
      <c r="C1202" s="3" t="s">
        <v>37</v>
      </c>
      <c r="D1202" s="3">
        <v>24677</v>
      </c>
      <c r="E1202" s="3">
        <v>5496</v>
      </c>
      <c r="F1202" s="3">
        <v>17003</v>
      </c>
      <c r="G1202" s="3">
        <v>9905.1667699999998</v>
      </c>
      <c r="H1202" s="3">
        <v>7</v>
      </c>
      <c r="I1202" s="3">
        <v>7230</v>
      </c>
      <c r="J1202" s="18">
        <f t="shared" si="36"/>
        <v>1.7165788718971766</v>
      </c>
      <c r="K1202" s="18">
        <f t="shared" si="37"/>
        <v>29.298537099323259</v>
      </c>
    </row>
    <row r="1203" spans="1:11" x14ac:dyDescent="0.25">
      <c r="A1203" s="8">
        <v>45392</v>
      </c>
      <c r="B1203" s="3" t="s">
        <v>19</v>
      </c>
      <c r="C1203" s="3" t="s">
        <v>37</v>
      </c>
      <c r="D1203" s="3">
        <v>31197</v>
      </c>
      <c r="E1203" s="3">
        <v>24751</v>
      </c>
      <c r="F1203" s="3">
        <v>20269</v>
      </c>
      <c r="G1203" s="3">
        <v>5699.48</v>
      </c>
      <c r="H1203" s="3">
        <v>7</v>
      </c>
      <c r="I1203" s="3">
        <v>16548</v>
      </c>
      <c r="J1203" s="18">
        <f t="shared" si="36"/>
        <v>3.5562893456946951</v>
      </c>
      <c r="K1203" s="18">
        <f t="shared" si="37"/>
        <v>53.043561880950094</v>
      </c>
    </row>
    <row r="1204" spans="1:11" x14ac:dyDescent="0.25">
      <c r="A1204" s="8">
        <v>45392</v>
      </c>
      <c r="B1204" s="3" t="s">
        <v>22</v>
      </c>
      <c r="C1204" s="3" t="s">
        <v>37</v>
      </c>
      <c r="D1204" s="3">
        <v>35401</v>
      </c>
      <c r="E1204" s="3">
        <v>12136</v>
      </c>
      <c r="F1204" s="3">
        <v>38923</v>
      </c>
      <c r="G1204" s="3">
        <v>14710.1594</v>
      </c>
      <c r="H1204" s="3">
        <v>3</v>
      </c>
      <c r="I1204" s="3">
        <v>16953</v>
      </c>
      <c r="J1204" s="18">
        <f t="shared" si="36"/>
        <v>2.6459944410935479</v>
      </c>
      <c r="K1204" s="18">
        <f t="shared" si="37"/>
        <v>47.888477726617893</v>
      </c>
    </row>
    <row r="1205" spans="1:11" x14ac:dyDescent="0.25">
      <c r="A1205" s="8">
        <v>45392</v>
      </c>
      <c r="B1205" s="3" t="s">
        <v>30</v>
      </c>
      <c r="C1205" s="3" t="s">
        <v>37</v>
      </c>
      <c r="D1205" s="3">
        <v>36450</v>
      </c>
      <c r="E1205" s="3">
        <v>25597</v>
      </c>
      <c r="F1205" s="3">
        <v>30515</v>
      </c>
      <c r="G1205" s="3">
        <v>8572.2222000000002</v>
      </c>
      <c r="H1205" s="3">
        <v>1</v>
      </c>
      <c r="I1205" s="3">
        <v>3938</v>
      </c>
      <c r="J1205" s="18">
        <f t="shared" si="36"/>
        <v>3.5597537357349416</v>
      </c>
      <c r="K1205" s="18">
        <f t="shared" si="37"/>
        <v>10.803840877914952</v>
      </c>
    </row>
    <row r="1206" spans="1:11" x14ac:dyDescent="0.25">
      <c r="A1206" s="8">
        <v>45392</v>
      </c>
      <c r="B1206" s="3" t="s">
        <v>30</v>
      </c>
      <c r="C1206" s="3" t="s">
        <v>37</v>
      </c>
      <c r="D1206" s="3">
        <v>11236</v>
      </c>
      <c r="E1206" s="3">
        <v>36196</v>
      </c>
      <c r="F1206" s="3">
        <v>28393</v>
      </c>
      <c r="G1206" s="3">
        <v>7486.6109000000006</v>
      </c>
      <c r="H1206" s="3">
        <v>2</v>
      </c>
      <c r="I1206" s="3">
        <v>15995</v>
      </c>
      <c r="J1206" s="18">
        <f t="shared" si="36"/>
        <v>3.7925037616152855</v>
      </c>
      <c r="K1206" s="18">
        <f t="shared" si="37"/>
        <v>142.35493058027768</v>
      </c>
    </row>
    <row r="1207" spans="1:11" x14ac:dyDescent="0.25">
      <c r="A1207" s="8">
        <v>45392</v>
      </c>
      <c r="B1207" s="3" t="s">
        <v>19</v>
      </c>
      <c r="C1207" s="3" t="s">
        <v>37</v>
      </c>
      <c r="D1207" s="3">
        <v>39677</v>
      </c>
      <c r="E1207" s="3">
        <v>15336</v>
      </c>
      <c r="F1207" s="3">
        <v>38201</v>
      </c>
      <c r="G1207" s="3">
        <v>5274.9779189999999</v>
      </c>
      <c r="H1207" s="3">
        <v>3</v>
      </c>
      <c r="I1207" s="3">
        <v>17002</v>
      </c>
      <c r="J1207" s="18">
        <f t="shared" si="36"/>
        <v>7.2419260490936663</v>
      </c>
      <c r="K1207" s="18">
        <f t="shared" si="37"/>
        <v>42.851022002671577</v>
      </c>
    </row>
    <row r="1208" spans="1:11" x14ac:dyDescent="0.25">
      <c r="A1208" s="8">
        <v>45392</v>
      </c>
      <c r="B1208" s="3" t="s">
        <v>21</v>
      </c>
      <c r="C1208" s="3" t="s">
        <v>37</v>
      </c>
      <c r="D1208" s="3">
        <v>21564</v>
      </c>
      <c r="E1208" s="3">
        <v>10371</v>
      </c>
      <c r="F1208" s="3">
        <v>21636</v>
      </c>
      <c r="G1208" s="3">
        <v>9422.4390000000003</v>
      </c>
      <c r="H1208" s="3">
        <v>6</v>
      </c>
      <c r="I1208" s="3">
        <v>19983</v>
      </c>
      <c r="J1208" s="18">
        <f t="shared" si="36"/>
        <v>2.2962207555814369</v>
      </c>
      <c r="K1208" s="18">
        <f t="shared" si="37"/>
        <v>92.668336115748474</v>
      </c>
    </row>
    <row r="1209" spans="1:11" x14ac:dyDescent="0.25">
      <c r="A1209" s="8">
        <v>45392</v>
      </c>
      <c r="B1209" s="3" t="s">
        <v>22</v>
      </c>
      <c r="C1209" s="3" t="s">
        <v>37</v>
      </c>
      <c r="D1209" s="3">
        <v>45848</v>
      </c>
      <c r="E1209" s="3">
        <v>6231</v>
      </c>
      <c r="F1209" s="3">
        <v>16212</v>
      </c>
      <c r="G1209" s="3">
        <v>14639.143500000002</v>
      </c>
      <c r="H1209" s="3">
        <v>3</v>
      </c>
      <c r="I1209" s="3">
        <v>12266</v>
      </c>
      <c r="J1209" s="18">
        <f t="shared" si="36"/>
        <v>1.1074418390666092</v>
      </c>
      <c r="K1209" s="18">
        <f t="shared" si="37"/>
        <v>26.753620659570753</v>
      </c>
    </row>
    <row r="1210" spans="1:11" x14ac:dyDescent="0.25">
      <c r="A1210" s="8">
        <v>45392</v>
      </c>
      <c r="B1210" s="3" t="s">
        <v>21</v>
      </c>
      <c r="C1210" s="3" t="s">
        <v>37</v>
      </c>
      <c r="D1210" s="3">
        <v>30445</v>
      </c>
      <c r="E1210" s="3">
        <v>14672</v>
      </c>
      <c r="F1210" s="3">
        <v>31735</v>
      </c>
      <c r="G1210" s="3">
        <v>10443.8091</v>
      </c>
      <c r="H1210" s="3">
        <v>5</v>
      </c>
      <c r="I1210" s="3">
        <v>6408</v>
      </c>
      <c r="J1210" s="18">
        <f t="shared" si="36"/>
        <v>3.03864229000509</v>
      </c>
      <c r="K1210" s="18">
        <f t="shared" si="37"/>
        <v>21.047791098702579</v>
      </c>
    </row>
    <row r="1211" spans="1:11" x14ac:dyDescent="0.25">
      <c r="A1211" s="8">
        <v>45393</v>
      </c>
      <c r="B1211" s="3" t="s">
        <v>19</v>
      </c>
      <c r="C1211" s="3" t="s">
        <v>37</v>
      </c>
      <c r="D1211" s="3">
        <v>25344</v>
      </c>
      <c r="E1211" s="3">
        <v>28033</v>
      </c>
      <c r="F1211" s="3">
        <v>10122</v>
      </c>
      <c r="G1211" s="3">
        <v>5848.34</v>
      </c>
      <c r="H1211" s="3">
        <v>5</v>
      </c>
      <c r="I1211" s="3">
        <v>17032</v>
      </c>
      <c r="J1211" s="18">
        <f t="shared" si="36"/>
        <v>1.7307475283584743</v>
      </c>
      <c r="K1211" s="18">
        <f t="shared" si="37"/>
        <v>67.203282828282823</v>
      </c>
    </row>
    <row r="1212" spans="1:11" x14ac:dyDescent="0.25">
      <c r="A1212" s="8">
        <v>45393</v>
      </c>
      <c r="B1212" s="3" t="s">
        <v>22</v>
      </c>
      <c r="C1212" s="3" t="s">
        <v>37</v>
      </c>
      <c r="D1212" s="3">
        <v>11445</v>
      </c>
      <c r="E1212" s="3">
        <v>36452</v>
      </c>
      <c r="F1212" s="3">
        <v>35877</v>
      </c>
      <c r="G1212" s="3">
        <v>14563.107</v>
      </c>
      <c r="H1212" s="3">
        <v>7</v>
      </c>
      <c r="I1212" s="3">
        <v>12789</v>
      </c>
      <c r="J1212" s="18">
        <f t="shared" si="36"/>
        <v>2.4635539655102443</v>
      </c>
      <c r="K1212" s="18">
        <f t="shared" si="37"/>
        <v>111.74311926605505</v>
      </c>
    </row>
    <row r="1213" spans="1:11" x14ac:dyDescent="0.25">
      <c r="A1213" s="8">
        <v>45393</v>
      </c>
      <c r="B1213" s="3" t="s">
        <v>30</v>
      </c>
      <c r="C1213" s="3" t="s">
        <v>37</v>
      </c>
      <c r="D1213" s="3">
        <v>21993</v>
      </c>
      <c r="E1213" s="3">
        <v>9424</v>
      </c>
      <c r="F1213" s="3">
        <v>8759</v>
      </c>
      <c r="G1213" s="3">
        <v>7322.5208999999995</v>
      </c>
      <c r="H1213" s="3">
        <v>6</v>
      </c>
      <c r="I1213" s="3">
        <v>12654</v>
      </c>
      <c r="J1213" s="18">
        <f t="shared" si="36"/>
        <v>1.1961727552051098</v>
      </c>
      <c r="K1213" s="18">
        <f t="shared" si="37"/>
        <v>57.536488882826355</v>
      </c>
    </row>
    <row r="1214" spans="1:11" x14ac:dyDescent="0.25">
      <c r="A1214" s="8">
        <v>45393</v>
      </c>
      <c r="B1214" s="3" t="s">
        <v>21</v>
      </c>
      <c r="C1214" s="3" t="s">
        <v>37</v>
      </c>
      <c r="D1214" s="3">
        <v>44360</v>
      </c>
      <c r="E1214" s="3">
        <v>35425</v>
      </c>
      <c r="F1214" s="3">
        <v>33145</v>
      </c>
      <c r="G1214" s="3">
        <v>9771.3462</v>
      </c>
      <c r="H1214" s="3">
        <v>1</v>
      </c>
      <c r="I1214" s="3">
        <v>17549</v>
      </c>
      <c r="J1214" s="18">
        <f t="shared" si="36"/>
        <v>3.3920607582197837</v>
      </c>
      <c r="K1214" s="18">
        <f t="shared" si="37"/>
        <v>39.56041478809739</v>
      </c>
    </row>
    <row r="1215" spans="1:11" x14ac:dyDescent="0.25">
      <c r="A1215" s="8">
        <v>45393</v>
      </c>
      <c r="B1215" s="3" t="s">
        <v>19</v>
      </c>
      <c r="C1215" s="3" t="s">
        <v>37</v>
      </c>
      <c r="D1215" s="3">
        <v>19991</v>
      </c>
      <c r="E1215" s="3">
        <v>13249</v>
      </c>
      <c r="F1215" s="3">
        <v>25312</v>
      </c>
      <c r="G1215" s="3">
        <v>7256.417074</v>
      </c>
      <c r="H1215" s="3">
        <v>6</v>
      </c>
      <c r="I1215" s="3">
        <v>13338</v>
      </c>
      <c r="J1215" s="18">
        <f t="shared" si="36"/>
        <v>3.4882228711320624</v>
      </c>
      <c r="K1215" s="18">
        <f t="shared" si="37"/>
        <v>66.720024010804863</v>
      </c>
    </row>
    <row r="1216" spans="1:11" x14ac:dyDescent="0.25">
      <c r="A1216" s="8">
        <v>45393</v>
      </c>
      <c r="B1216" s="3" t="s">
        <v>22</v>
      </c>
      <c r="C1216" s="3" t="s">
        <v>37</v>
      </c>
      <c r="D1216" s="3">
        <v>33102</v>
      </c>
      <c r="E1216" s="3">
        <v>26859</v>
      </c>
      <c r="F1216" s="3">
        <v>18699</v>
      </c>
      <c r="G1216" s="3">
        <v>11882.1343</v>
      </c>
      <c r="H1216" s="3">
        <v>6</v>
      </c>
      <c r="I1216" s="3">
        <v>7748</v>
      </c>
      <c r="J1216" s="18">
        <f t="shared" si="36"/>
        <v>1.5737071748128617</v>
      </c>
      <c r="K1216" s="18">
        <f t="shared" si="37"/>
        <v>23.406440698447224</v>
      </c>
    </row>
    <row r="1217" spans="1:11" x14ac:dyDescent="0.25">
      <c r="A1217" s="8">
        <v>45393</v>
      </c>
      <c r="B1217" s="3" t="s">
        <v>21</v>
      </c>
      <c r="C1217" s="3" t="s">
        <v>37</v>
      </c>
      <c r="D1217" s="3">
        <v>46401</v>
      </c>
      <c r="E1217" s="3">
        <v>20072</v>
      </c>
      <c r="F1217" s="3">
        <v>9697</v>
      </c>
      <c r="G1217" s="3">
        <v>9785.1412999999993</v>
      </c>
      <c r="H1217" s="3">
        <v>3</v>
      </c>
      <c r="I1217" s="3">
        <v>9046</v>
      </c>
      <c r="J1217" s="18">
        <f t="shared" si="36"/>
        <v>0.9909923324254909</v>
      </c>
      <c r="K1217" s="18">
        <f t="shared" si="37"/>
        <v>19.495269498502189</v>
      </c>
    </row>
    <row r="1218" spans="1:11" x14ac:dyDescent="0.25">
      <c r="A1218" s="8">
        <v>45393</v>
      </c>
      <c r="B1218" s="3" t="s">
        <v>19</v>
      </c>
      <c r="C1218" s="3" t="s">
        <v>37</v>
      </c>
      <c r="D1218" s="3">
        <v>22382</v>
      </c>
      <c r="E1218" s="3">
        <v>15432</v>
      </c>
      <c r="F1218" s="3">
        <v>36456</v>
      </c>
      <c r="G1218" s="3">
        <v>4568.4799999999996</v>
      </c>
      <c r="H1218" s="3">
        <v>4</v>
      </c>
      <c r="I1218" s="3">
        <v>17080</v>
      </c>
      <c r="J1218" s="18">
        <f t="shared" si="36"/>
        <v>7.9798970335866644</v>
      </c>
      <c r="K1218" s="18">
        <f t="shared" si="37"/>
        <v>76.31132159771245</v>
      </c>
    </row>
    <row r="1219" spans="1:11" x14ac:dyDescent="0.25">
      <c r="A1219" s="8">
        <v>45393</v>
      </c>
      <c r="B1219" s="3" t="s">
        <v>22</v>
      </c>
      <c r="C1219" s="3" t="s">
        <v>37</v>
      </c>
      <c r="D1219" s="3">
        <v>11069</v>
      </c>
      <c r="E1219" s="3">
        <v>10861</v>
      </c>
      <c r="F1219" s="3">
        <v>15719</v>
      </c>
      <c r="G1219" s="3">
        <v>13750.721000000001</v>
      </c>
      <c r="H1219" s="3">
        <v>4</v>
      </c>
      <c r="I1219" s="3">
        <v>13334</v>
      </c>
      <c r="J1219" s="18">
        <f t="shared" ref="J1219:J1282" si="38">IFERROR(F1219/G1219,"NA")</f>
        <v>1.143140057892237</v>
      </c>
      <c r="K1219" s="18">
        <f t="shared" ref="K1219:K1282" si="39">(I1219/D1219)*100</f>
        <v>120.46255307615866</v>
      </c>
    </row>
    <row r="1220" spans="1:11" x14ac:dyDescent="0.25">
      <c r="A1220" s="8">
        <v>45394</v>
      </c>
      <c r="B1220" s="3" t="s">
        <v>30</v>
      </c>
      <c r="C1220" s="3" t="s">
        <v>37</v>
      </c>
      <c r="D1220" s="3">
        <v>18222</v>
      </c>
      <c r="E1220" s="3">
        <v>25896</v>
      </c>
      <c r="F1220" s="3">
        <v>32653</v>
      </c>
      <c r="G1220" s="3">
        <v>8086.3135999999995</v>
      </c>
      <c r="H1220" s="3">
        <v>8</v>
      </c>
      <c r="I1220" s="3">
        <v>9067</v>
      </c>
      <c r="J1220" s="18">
        <f t="shared" si="38"/>
        <v>4.0380575890601129</v>
      </c>
      <c r="K1220" s="18">
        <f t="shared" si="39"/>
        <v>49.758533640654157</v>
      </c>
    </row>
    <row r="1221" spans="1:11" x14ac:dyDescent="0.25">
      <c r="A1221" s="8">
        <v>45394</v>
      </c>
      <c r="B1221" s="3" t="s">
        <v>22</v>
      </c>
      <c r="C1221" s="3" t="s">
        <v>37</v>
      </c>
      <c r="D1221" s="3">
        <v>11008</v>
      </c>
      <c r="E1221" s="3">
        <v>14446</v>
      </c>
      <c r="F1221" s="3">
        <v>15776</v>
      </c>
      <c r="G1221" s="3">
        <v>16886.16</v>
      </c>
      <c r="H1221" s="3">
        <v>2</v>
      </c>
      <c r="I1221" s="3">
        <v>13125</v>
      </c>
      <c r="J1221" s="18">
        <f t="shared" si="38"/>
        <v>0.93425621929438074</v>
      </c>
      <c r="K1221" s="18">
        <f t="shared" si="39"/>
        <v>119.23146802325581</v>
      </c>
    </row>
    <row r="1222" spans="1:11" x14ac:dyDescent="0.25">
      <c r="A1222" s="8">
        <v>45394</v>
      </c>
      <c r="B1222" s="3" t="s">
        <v>30</v>
      </c>
      <c r="C1222" s="3" t="s">
        <v>37</v>
      </c>
      <c r="D1222" s="3">
        <v>22587</v>
      </c>
      <c r="E1222" s="3">
        <v>27294</v>
      </c>
      <c r="F1222" s="3">
        <v>13126</v>
      </c>
      <c r="G1222" s="3">
        <v>4788.8</v>
      </c>
      <c r="H1222" s="3">
        <v>7</v>
      </c>
      <c r="I1222" s="3">
        <v>12285</v>
      </c>
      <c r="J1222" s="18">
        <f t="shared" si="38"/>
        <v>2.740978950885399</v>
      </c>
      <c r="K1222" s="18">
        <f t="shared" si="39"/>
        <v>54.389693186346136</v>
      </c>
    </row>
    <row r="1223" spans="1:11" x14ac:dyDescent="0.25">
      <c r="A1223" s="8">
        <v>45394</v>
      </c>
      <c r="B1223" s="3" t="s">
        <v>21</v>
      </c>
      <c r="C1223" s="3" t="s">
        <v>37</v>
      </c>
      <c r="D1223" s="3">
        <v>45788</v>
      </c>
      <c r="E1223" s="3">
        <v>21459</v>
      </c>
      <c r="F1223" s="3">
        <v>27964</v>
      </c>
      <c r="G1223" s="3">
        <v>10000.361000000001</v>
      </c>
      <c r="H1223" s="3">
        <v>9</v>
      </c>
      <c r="I1223" s="3">
        <v>10827</v>
      </c>
      <c r="J1223" s="18">
        <f t="shared" si="38"/>
        <v>2.7962990536041645</v>
      </c>
      <c r="K1223" s="18">
        <f t="shared" si="39"/>
        <v>23.645933432340353</v>
      </c>
    </row>
    <row r="1224" spans="1:11" x14ac:dyDescent="0.25">
      <c r="A1224" s="8">
        <v>45394</v>
      </c>
      <c r="B1224" s="3" t="s">
        <v>19</v>
      </c>
      <c r="C1224" s="3" t="s">
        <v>37</v>
      </c>
      <c r="D1224" s="3">
        <v>25888</v>
      </c>
      <c r="E1224" s="3">
        <v>5026</v>
      </c>
      <c r="F1224" s="3">
        <v>13992</v>
      </c>
      <c r="G1224" s="3">
        <v>7943.5129079999997</v>
      </c>
      <c r="H1224" s="3">
        <v>3</v>
      </c>
      <c r="I1224" s="3">
        <v>1504</v>
      </c>
      <c r="J1224" s="18">
        <f t="shared" si="38"/>
        <v>1.7614373089151152</v>
      </c>
      <c r="K1224" s="18">
        <f t="shared" si="39"/>
        <v>5.8096415327564896</v>
      </c>
    </row>
    <row r="1225" spans="1:11" x14ac:dyDescent="0.25">
      <c r="A1225" s="8">
        <v>45394</v>
      </c>
      <c r="B1225" s="3" t="s">
        <v>21</v>
      </c>
      <c r="C1225" s="3" t="s">
        <v>37</v>
      </c>
      <c r="D1225" s="3">
        <v>19120</v>
      </c>
      <c r="E1225" s="3">
        <v>15817</v>
      </c>
      <c r="F1225" s="3">
        <v>29019</v>
      </c>
      <c r="G1225" s="3">
        <v>8423.4675000000007</v>
      </c>
      <c r="H1225" s="3">
        <v>1</v>
      </c>
      <c r="I1225" s="3">
        <v>2397</v>
      </c>
      <c r="J1225" s="18">
        <f t="shared" si="38"/>
        <v>3.4450183371634067</v>
      </c>
      <c r="K1225" s="18">
        <f t="shared" si="39"/>
        <v>12.536610878661088</v>
      </c>
    </row>
    <row r="1226" spans="1:11" x14ac:dyDescent="0.25">
      <c r="A1226" s="8">
        <v>45394</v>
      </c>
      <c r="B1226" s="3" t="s">
        <v>19</v>
      </c>
      <c r="C1226" s="3" t="s">
        <v>37</v>
      </c>
      <c r="D1226" s="3">
        <v>46796</v>
      </c>
      <c r="E1226" s="3">
        <v>30713</v>
      </c>
      <c r="F1226" s="3">
        <v>14523</v>
      </c>
      <c r="G1226" s="3">
        <v>7796.6048419999997</v>
      </c>
      <c r="H1226" s="3">
        <v>10</v>
      </c>
      <c r="I1226" s="3">
        <v>7256</v>
      </c>
      <c r="J1226" s="18">
        <f t="shared" si="38"/>
        <v>1.8627338815179111</v>
      </c>
      <c r="K1226" s="18">
        <f t="shared" si="39"/>
        <v>15.505598769125568</v>
      </c>
    </row>
    <row r="1227" spans="1:11" x14ac:dyDescent="0.25">
      <c r="A1227" s="8">
        <v>45394</v>
      </c>
      <c r="B1227" s="3" t="s">
        <v>22</v>
      </c>
      <c r="C1227" s="3" t="s">
        <v>37</v>
      </c>
      <c r="D1227" s="3">
        <v>30116</v>
      </c>
      <c r="E1227" s="3">
        <v>32372</v>
      </c>
      <c r="F1227" s="3">
        <v>11643</v>
      </c>
      <c r="G1227" s="3">
        <v>9177.7067999999999</v>
      </c>
      <c r="H1227" s="3">
        <v>5</v>
      </c>
      <c r="I1227" s="3">
        <v>4306</v>
      </c>
      <c r="J1227" s="18">
        <f t="shared" si="38"/>
        <v>1.2686175592360391</v>
      </c>
      <c r="K1227" s="18">
        <f t="shared" si="39"/>
        <v>14.298047549475362</v>
      </c>
    </row>
    <row r="1228" spans="1:11" x14ac:dyDescent="0.25">
      <c r="A1228" s="8">
        <v>45394</v>
      </c>
      <c r="B1228" s="3" t="s">
        <v>21</v>
      </c>
      <c r="C1228" s="3" t="s">
        <v>37</v>
      </c>
      <c r="D1228" s="3">
        <v>9784</v>
      </c>
      <c r="E1228" s="3">
        <v>19667</v>
      </c>
      <c r="F1228" s="3">
        <v>26116</v>
      </c>
      <c r="G1228" s="3">
        <v>8962.0779000000002</v>
      </c>
      <c r="H1228" s="3">
        <v>2</v>
      </c>
      <c r="I1228" s="3">
        <v>9353</v>
      </c>
      <c r="J1228" s="18">
        <f t="shared" si="38"/>
        <v>2.91405634847249</v>
      </c>
      <c r="K1228" s="18">
        <f t="shared" si="39"/>
        <v>95.594848732624698</v>
      </c>
    </row>
    <row r="1229" spans="1:11" x14ac:dyDescent="0.25">
      <c r="A1229" s="8">
        <v>45395</v>
      </c>
      <c r="B1229" s="3" t="s">
        <v>32</v>
      </c>
      <c r="C1229" s="3" t="s">
        <v>37</v>
      </c>
      <c r="D1229" s="3">
        <v>19374</v>
      </c>
      <c r="E1229" s="3">
        <v>17078</v>
      </c>
      <c r="F1229" s="3">
        <v>36153</v>
      </c>
      <c r="G1229" s="3">
        <v>6648.26</v>
      </c>
      <c r="H1229" s="3">
        <v>5</v>
      </c>
      <c r="I1229" s="3">
        <v>3567</v>
      </c>
      <c r="J1229" s="18">
        <f t="shared" si="38"/>
        <v>5.4379642192092366</v>
      </c>
      <c r="K1229" s="18">
        <f t="shared" si="39"/>
        <v>18.411272839888511</v>
      </c>
    </row>
    <row r="1230" spans="1:11" x14ac:dyDescent="0.25">
      <c r="A1230" s="8">
        <v>45395</v>
      </c>
      <c r="B1230" s="3" t="s">
        <v>22</v>
      </c>
      <c r="C1230" s="3" t="s">
        <v>37</v>
      </c>
      <c r="D1230" s="3">
        <v>41164</v>
      </c>
      <c r="E1230" s="3">
        <v>34593</v>
      </c>
      <c r="F1230" s="3">
        <v>7974</v>
      </c>
      <c r="G1230" s="3">
        <v>11452.7066</v>
      </c>
      <c r="H1230" s="3">
        <v>4</v>
      </c>
      <c r="I1230" s="3">
        <v>11883</v>
      </c>
      <c r="J1230" s="18">
        <f t="shared" si="38"/>
        <v>0.69625463032467805</v>
      </c>
      <c r="K1230" s="18">
        <f t="shared" si="39"/>
        <v>28.86745700126324</v>
      </c>
    </row>
    <row r="1231" spans="1:11" x14ac:dyDescent="0.25">
      <c r="A1231" s="8">
        <v>45395</v>
      </c>
      <c r="B1231" s="3" t="s">
        <v>19</v>
      </c>
      <c r="C1231" s="3" t="s">
        <v>37</v>
      </c>
      <c r="D1231" s="3">
        <v>42259</v>
      </c>
      <c r="E1231" s="3">
        <v>36207</v>
      </c>
      <c r="F1231" s="3">
        <v>17576</v>
      </c>
      <c r="G1231" s="3">
        <v>8400.6769000000004</v>
      </c>
      <c r="H1231" s="3">
        <v>7</v>
      </c>
      <c r="I1231" s="3">
        <v>17564</v>
      </c>
      <c r="J1231" s="18">
        <f t="shared" si="38"/>
        <v>2.0922123549353504</v>
      </c>
      <c r="K1231" s="18">
        <f t="shared" si="39"/>
        <v>41.562744030857331</v>
      </c>
    </row>
    <row r="1232" spans="1:11" x14ac:dyDescent="0.25">
      <c r="A1232" s="8">
        <v>45395</v>
      </c>
      <c r="B1232" s="3" t="s">
        <v>21</v>
      </c>
      <c r="C1232" s="3" t="s">
        <v>37</v>
      </c>
      <c r="D1232" s="3">
        <v>34905</v>
      </c>
      <c r="E1232" s="3">
        <v>34108</v>
      </c>
      <c r="F1232" s="3">
        <v>19518</v>
      </c>
      <c r="G1232" s="3">
        <v>7229.5063000000009</v>
      </c>
      <c r="H1232" s="3">
        <v>8</v>
      </c>
      <c r="I1232" s="3">
        <v>19065</v>
      </c>
      <c r="J1232" s="18">
        <f t="shared" si="38"/>
        <v>2.6997694157898442</v>
      </c>
      <c r="K1232" s="18">
        <f t="shared" si="39"/>
        <v>54.619681993983669</v>
      </c>
    </row>
    <row r="1233" spans="1:11" x14ac:dyDescent="0.25">
      <c r="A1233" s="8">
        <v>45395</v>
      </c>
      <c r="B1233" s="3" t="s">
        <v>21</v>
      </c>
      <c r="C1233" s="3" t="s">
        <v>37</v>
      </c>
      <c r="D1233" s="3">
        <v>21770</v>
      </c>
      <c r="E1233" s="3">
        <v>10457</v>
      </c>
      <c r="F1233" s="3">
        <v>11342</v>
      </c>
      <c r="G1233" s="3">
        <v>7269.4982</v>
      </c>
      <c r="H1233" s="3">
        <v>3</v>
      </c>
      <c r="I1233" s="3">
        <v>3155</v>
      </c>
      <c r="J1233" s="18">
        <f t="shared" si="38"/>
        <v>1.5602177327728068</v>
      </c>
      <c r="K1233" s="18">
        <f t="shared" si="39"/>
        <v>14.492420762517225</v>
      </c>
    </row>
    <row r="1234" spans="1:11" x14ac:dyDescent="0.25">
      <c r="A1234" s="8">
        <v>45395</v>
      </c>
      <c r="B1234" s="3" t="s">
        <v>19</v>
      </c>
      <c r="C1234" s="3" t="s">
        <v>37</v>
      </c>
      <c r="D1234" s="3">
        <v>34459</v>
      </c>
      <c r="E1234" s="3">
        <v>34106</v>
      </c>
      <c r="F1234" s="3">
        <v>17095</v>
      </c>
      <c r="G1234" s="3">
        <v>11185.5329</v>
      </c>
      <c r="H1234" s="3">
        <v>3</v>
      </c>
      <c r="I1234" s="3">
        <v>15821</v>
      </c>
      <c r="J1234" s="18">
        <f t="shared" si="38"/>
        <v>1.5283134163415675</v>
      </c>
      <c r="K1234" s="18">
        <f t="shared" si="39"/>
        <v>45.912533735743928</v>
      </c>
    </row>
    <row r="1235" spans="1:11" x14ac:dyDescent="0.25">
      <c r="A1235" s="8">
        <v>45395</v>
      </c>
      <c r="B1235" s="3" t="s">
        <v>22</v>
      </c>
      <c r="C1235" s="3" t="s">
        <v>37</v>
      </c>
      <c r="D1235" s="3">
        <v>30087</v>
      </c>
      <c r="E1235" s="3">
        <v>13083</v>
      </c>
      <c r="F1235" s="3">
        <v>20469</v>
      </c>
      <c r="G1235" s="3">
        <v>11587.3042</v>
      </c>
      <c r="H1235" s="3">
        <v>6</v>
      </c>
      <c r="I1235" s="3">
        <v>10106</v>
      </c>
      <c r="J1235" s="18">
        <f t="shared" si="38"/>
        <v>1.7665023414160472</v>
      </c>
      <c r="K1235" s="18">
        <f t="shared" si="39"/>
        <v>33.589257818991591</v>
      </c>
    </row>
    <row r="1236" spans="1:11" x14ac:dyDescent="0.25">
      <c r="A1236" s="8">
        <v>45395</v>
      </c>
      <c r="B1236" s="3" t="s">
        <v>32</v>
      </c>
      <c r="C1236" s="3" t="s">
        <v>37</v>
      </c>
      <c r="D1236" s="3">
        <v>19529</v>
      </c>
      <c r="E1236" s="3">
        <v>37253</v>
      </c>
      <c r="F1236" s="3">
        <v>26768</v>
      </c>
      <c r="G1236" s="3">
        <v>6661.31</v>
      </c>
      <c r="H1236" s="3">
        <v>5</v>
      </c>
      <c r="I1236" s="3">
        <v>3081</v>
      </c>
      <c r="J1236" s="18">
        <f t="shared" si="38"/>
        <v>4.0184288075468633</v>
      </c>
      <c r="K1236" s="18">
        <f t="shared" si="39"/>
        <v>15.776537457115058</v>
      </c>
    </row>
    <row r="1237" spans="1:11" x14ac:dyDescent="0.25">
      <c r="A1237" s="8">
        <v>45395</v>
      </c>
      <c r="B1237" s="3" t="s">
        <v>30</v>
      </c>
      <c r="C1237" s="3" t="s">
        <v>37</v>
      </c>
      <c r="D1237" s="3">
        <v>42312</v>
      </c>
      <c r="E1237" s="3">
        <v>34700</v>
      </c>
      <c r="F1237" s="3">
        <v>36907</v>
      </c>
      <c r="G1237" s="3">
        <v>7264.2348299999994</v>
      </c>
      <c r="H1237" s="3">
        <v>2</v>
      </c>
      <c r="I1237" s="3">
        <v>14132</v>
      </c>
      <c r="J1237" s="18">
        <f t="shared" si="38"/>
        <v>5.0806452246808771</v>
      </c>
      <c r="K1237" s="18">
        <f t="shared" si="39"/>
        <v>33.399508413688785</v>
      </c>
    </row>
    <row r="1238" spans="1:11" x14ac:dyDescent="0.25">
      <c r="A1238" s="8">
        <v>45396</v>
      </c>
      <c r="B1238" s="3" t="s">
        <v>19</v>
      </c>
      <c r="C1238" s="3" t="s">
        <v>37</v>
      </c>
      <c r="D1238" s="3">
        <v>16656</v>
      </c>
      <c r="E1238" s="3">
        <v>22803</v>
      </c>
      <c r="F1238" s="3">
        <v>20964</v>
      </c>
      <c r="G1238" s="3">
        <v>12324.4341</v>
      </c>
      <c r="H1238" s="3">
        <v>10</v>
      </c>
      <c r="I1238" s="3">
        <v>6392</v>
      </c>
      <c r="J1238" s="18">
        <f t="shared" si="38"/>
        <v>1.7010111644801604</v>
      </c>
      <c r="K1238" s="18">
        <f t="shared" si="39"/>
        <v>38.376560999039384</v>
      </c>
    </row>
    <row r="1239" spans="1:11" x14ac:dyDescent="0.25">
      <c r="A1239" s="8">
        <v>45396</v>
      </c>
      <c r="B1239" s="3" t="s">
        <v>21</v>
      </c>
      <c r="C1239" s="3" t="s">
        <v>37</v>
      </c>
      <c r="D1239" s="3">
        <v>43339</v>
      </c>
      <c r="E1239" s="3">
        <v>8592</v>
      </c>
      <c r="F1239" s="3">
        <v>34942</v>
      </c>
      <c r="G1239" s="3">
        <v>5708.3536999999997</v>
      </c>
      <c r="H1239" s="3">
        <v>7</v>
      </c>
      <c r="I1239" s="3">
        <v>15734</v>
      </c>
      <c r="J1239" s="18">
        <f t="shared" si="38"/>
        <v>6.1212044376297152</v>
      </c>
      <c r="K1239" s="18">
        <f t="shared" si="39"/>
        <v>36.304483259881401</v>
      </c>
    </row>
    <row r="1240" spans="1:11" x14ac:dyDescent="0.25">
      <c r="A1240" s="8">
        <v>45396</v>
      </c>
      <c r="B1240" s="3" t="s">
        <v>19</v>
      </c>
      <c r="C1240" s="3" t="s">
        <v>37</v>
      </c>
      <c r="D1240" s="3">
        <v>40808</v>
      </c>
      <c r="E1240" s="3">
        <v>20020</v>
      </c>
      <c r="F1240" s="3">
        <v>35564</v>
      </c>
      <c r="G1240" s="3">
        <v>13633.079099999999</v>
      </c>
      <c r="H1240" s="3">
        <v>7</v>
      </c>
      <c r="I1240" s="3">
        <v>14723</v>
      </c>
      <c r="J1240" s="18">
        <f t="shared" si="38"/>
        <v>2.6086550029626103</v>
      </c>
      <c r="K1240" s="18">
        <f t="shared" si="39"/>
        <v>36.078710056851598</v>
      </c>
    </row>
    <row r="1241" spans="1:11" x14ac:dyDescent="0.25">
      <c r="A1241" s="8">
        <v>45396</v>
      </c>
      <c r="B1241" s="3" t="s">
        <v>19</v>
      </c>
      <c r="C1241" s="3" t="s">
        <v>37</v>
      </c>
      <c r="D1241" s="3">
        <v>29186</v>
      </c>
      <c r="E1241" s="3">
        <v>5203</v>
      </c>
      <c r="F1241" s="3">
        <v>13594</v>
      </c>
      <c r="G1241" s="3">
        <v>13945.573399999999</v>
      </c>
      <c r="H1241" s="3">
        <v>6</v>
      </c>
      <c r="I1241" s="3">
        <v>7277</v>
      </c>
      <c r="J1241" s="18">
        <f t="shared" si="38"/>
        <v>0.97478960599784303</v>
      </c>
      <c r="K1241" s="18">
        <f t="shared" si="39"/>
        <v>24.933187144521344</v>
      </c>
    </row>
    <row r="1242" spans="1:11" x14ac:dyDescent="0.25">
      <c r="A1242" s="8">
        <v>45396</v>
      </c>
      <c r="B1242" s="3" t="s">
        <v>22</v>
      </c>
      <c r="C1242" s="3" t="s">
        <v>37</v>
      </c>
      <c r="D1242" s="3">
        <v>21199</v>
      </c>
      <c r="E1242" s="3">
        <v>24119</v>
      </c>
      <c r="F1242" s="3">
        <v>15545</v>
      </c>
      <c r="G1242" s="3">
        <v>12299.1873</v>
      </c>
      <c r="H1242" s="3">
        <v>10</v>
      </c>
      <c r="I1242" s="3">
        <v>13205</v>
      </c>
      <c r="J1242" s="18">
        <f t="shared" si="38"/>
        <v>1.2639046483990044</v>
      </c>
      <c r="K1242" s="18">
        <f t="shared" si="39"/>
        <v>62.290674088400401</v>
      </c>
    </row>
    <row r="1243" spans="1:11" x14ac:dyDescent="0.25">
      <c r="A1243" s="8">
        <v>45396</v>
      </c>
      <c r="B1243" s="3" t="s">
        <v>21</v>
      </c>
      <c r="C1243" s="3" t="s">
        <v>37</v>
      </c>
      <c r="D1243" s="3">
        <v>24155</v>
      </c>
      <c r="E1243" s="3">
        <v>32632</v>
      </c>
      <c r="F1243" s="3">
        <v>6869</v>
      </c>
      <c r="G1243" s="3">
        <v>5581.3517999999995</v>
      </c>
      <c r="H1243" s="3">
        <v>1</v>
      </c>
      <c r="I1243" s="3">
        <v>1621</v>
      </c>
      <c r="J1243" s="18">
        <f t="shared" si="38"/>
        <v>1.2307054359124971</v>
      </c>
      <c r="K1243" s="18">
        <f t="shared" si="39"/>
        <v>6.710825915959429</v>
      </c>
    </row>
    <row r="1244" spans="1:11" x14ac:dyDescent="0.25">
      <c r="A1244" s="8">
        <v>45396</v>
      </c>
      <c r="B1244" s="3" t="s">
        <v>30</v>
      </c>
      <c r="C1244" s="3" t="s">
        <v>37</v>
      </c>
      <c r="D1244" s="3">
        <v>32315</v>
      </c>
      <c r="E1244" s="3">
        <v>14429</v>
      </c>
      <c r="F1244" s="3">
        <v>29838</v>
      </c>
      <c r="G1244" s="3">
        <v>6761.2755299999999</v>
      </c>
      <c r="H1244" s="3">
        <v>2</v>
      </c>
      <c r="I1244" s="3">
        <v>4370</v>
      </c>
      <c r="J1244" s="18">
        <f t="shared" si="38"/>
        <v>4.4130726321694507</v>
      </c>
      <c r="K1244" s="18">
        <f t="shared" si="39"/>
        <v>13.523131672597867</v>
      </c>
    </row>
    <row r="1245" spans="1:11" x14ac:dyDescent="0.25">
      <c r="A1245" s="8">
        <v>45396</v>
      </c>
      <c r="B1245" s="3" t="s">
        <v>22</v>
      </c>
      <c r="C1245" s="3" t="s">
        <v>37</v>
      </c>
      <c r="D1245" s="3">
        <v>28776</v>
      </c>
      <c r="E1245" s="3">
        <v>7560</v>
      </c>
      <c r="F1245" s="3">
        <v>14949</v>
      </c>
      <c r="G1245" s="3">
        <v>13187.6366</v>
      </c>
      <c r="H1245" s="3">
        <v>4</v>
      </c>
      <c r="I1245" s="3">
        <v>9062</v>
      </c>
      <c r="J1245" s="18">
        <f t="shared" si="38"/>
        <v>1.1335617179502808</v>
      </c>
      <c r="K1245" s="18">
        <f t="shared" si="39"/>
        <v>31.491520711704197</v>
      </c>
    </row>
    <row r="1246" spans="1:11" x14ac:dyDescent="0.25">
      <c r="A1246" s="8">
        <v>45396</v>
      </c>
      <c r="B1246" s="3" t="s">
        <v>21</v>
      </c>
      <c r="C1246" s="3" t="s">
        <v>37</v>
      </c>
      <c r="D1246" s="3">
        <v>15075</v>
      </c>
      <c r="E1246" s="3">
        <v>29516</v>
      </c>
      <c r="F1246" s="3">
        <v>24494</v>
      </c>
      <c r="G1246" s="3">
        <v>5861.2925999999998</v>
      </c>
      <c r="H1246" s="3">
        <v>1</v>
      </c>
      <c r="I1246" s="3">
        <v>4222</v>
      </c>
      <c r="J1246" s="18">
        <f t="shared" si="38"/>
        <v>4.1789416894150619</v>
      </c>
      <c r="K1246" s="18">
        <f t="shared" si="39"/>
        <v>28.006633499170814</v>
      </c>
    </row>
    <row r="1247" spans="1:11" x14ac:dyDescent="0.25">
      <c r="A1247" s="8">
        <v>45396</v>
      </c>
      <c r="B1247" s="3" t="s">
        <v>19</v>
      </c>
      <c r="C1247" s="3" t="s">
        <v>37</v>
      </c>
      <c r="D1247" s="3">
        <v>13658</v>
      </c>
      <c r="E1247" s="3">
        <v>34811</v>
      </c>
      <c r="F1247" s="3">
        <v>33675</v>
      </c>
      <c r="G1247" s="3">
        <v>12717.845499999999</v>
      </c>
      <c r="H1247" s="3">
        <v>9</v>
      </c>
      <c r="I1247" s="3">
        <v>17398</v>
      </c>
      <c r="J1247" s="18">
        <f t="shared" si="38"/>
        <v>2.6478541510824298</v>
      </c>
      <c r="K1247" s="18">
        <f t="shared" si="39"/>
        <v>127.38321862644604</v>
      </c>
    </row>
    <row r="1248" spans="1:11" x14ac:dyDescent="0.25">
      <c r="A1248" s="8">
        <v>45397</v>
      </c>
      <c r="B1248" s="3" t="s">
        <v>19</v>
      </c>
      <c r="C1248" s="3" t="s">
        <v>37</v>
      </c>
      <c r="D1248" s="3">
        <v>49795</v>
      </c>
      <c r="E1248" s="3">
        <v>9721</v>
      </c>
      <c r="F1248" s="3">
        <v>38167</v>
      </c>
      <c r="G1248" s="3">
        <v>14534.6283</v>
      </c>
      <c r="H1248" s="3">
        <v>1</v>
      </c>
      <c r="I1248" s="3">
        <v>15732</v>
      </c>
      <c r="J1248" s="18">
        <f t="shared" si="38"/>
        <v>2.6259357454638175</v>
      </c>
      <c r="K1248" s="18">
        <f t="shared" si="39"/>
        <v>31.593533487297918</v>
      </c>
    </row>
    <row r="1249" spans="1:11" x14ac:dyDescent="0.25">
      <c r="A1249" s="8">
        <v>45397</v>
      </c>
      <c r="B1249" s="3" t="s">
        <v>22</v>
      </c>
      <c r="C1249" s="3" t="s">
        <v>37</v>
      </c>
      <c r="D1249" s="3">
        <v>23981</v>
      </c>
      <c r="E1249" s="3">
        <v>34722</v>
      </c>
      <c r="F1249" s="3">
        <v>39341</v>
      </c>
      <c r="G1249" s="3">
        <v>11164.722100000001</v>
      </c>
      <c r="H1249" s="3">
        <v>9</v>
      </c>
      <c r="I1249" s="3">
        <v>14006</v>
      </c>
      <c r="J1249" s="18">
        <f t="shared" si="38"/>
        <v>3.5236882429881526</v>
      </c>
      <c r="K1249" s="18">
        <f t="shared" si="39"/>
        <v>58.404570284808813</v>
      </c>
    </row>
    <row r="1250" spans="1:11" x14ac:dyDescent="0.25">
      <c r="A1250" s="8">
        <v>45397</v>
      </c>
      <c r="B1250" s="3" t="s">
        <v>21</v>
      </c>
      <c r="C1250" s="3" t="s">
        <v>37</v>
      </c>
      <c r="D1250" s="3">
        <v>41834</v>
      </c>
      <c r="E1250" s="3">
        <v>6990</v>
      </c>
      <c r="F1250" s="3">
        <v>10009</v>
      </c>
      <c r="G1250" s="3">
        <v>5160.1842999999999</v>
      </c>
      <c r="H1250" s="3">
        <v>10</v>
      </c>
      <c r="I1250" s="3">
        <v>18154</v>
      </c>
      <c r="J1250" s="18">
        <f t="shared" si="38"/>
        <v>1.939659403250384</v>
      </c>
      <c r="K1250" s="18">
        <f t="shared" si="39"/>
        <v>43.39532437730076</v>
      </c>
    </row>
    <row r="1251" spans="1:11" x14ac:dyDescent="0.25">
      <c r="A1251" s="8">
        <v>45397</v>
      </c>
      <c r="B1251" s="3" t="s">
        <v>30</v>
      </c>
      <c r="C1251" s="3" t="s">
        <v>37</v>
      </c>
      <c r="D1251" s="3">
        <v>47809</v>
      </c>
      <c r="E1251" s="3">
        <v>34928</v>
      </c>
      <c r="F1251" s="3">
        <v>37388</v>
      </c>
      <c r="G1251" s="3">
        <v>6960.0195999999996</v>
      </c>
      <c r="H1251" s="3">
        <v>8</v>
      </c>
      <c r="I1251" s="3">
        <v>3958</v>
      </c>
      <c r="J1251" s="18">
        <f t="shared" si="38"/>
        <v>5.3718239529095584</v>
      </c>
      <c r="K1251" s="18">
        <f t="shared" si="39"/>
        <v>8.2787759626848505</v>
      </c>
    </row>
    <row r="1252" spans="1:11" x14ac:dyDescent="0.25">
      <c r="A1252" s="8">
        <v>45397</v>
      </c>
      <c r="B1252" s="3" t="s">
        <v>30</v>
      </c>
      <c r="C1252" s="3" t="s">
        <v>37</v>
      </c>
      <c r="D1252" s="3">
        <v>6696</v>
      </c>
      <c r="E1252" s="3">
        <v>17262</v>
      </c>
      <c r="F1252" s="3">
        <v>35272</v>
      </c>
      <c r="G1252" s="3">
        <v>7324.9746999999998</v>
      </c>
      <c r="H1252" s="3">
        <v>5</v>
      </c>
      <c r="I1252" s="3">
        <v>17655</v>
      </c>
      <c r="J1252" s="18">
        <f t="shared" si="38"/>
        <v>4.8153067340969793</v>
      </c>
      <c r="K1252" s="18">
        <f t="shared" si="39"/>
        <v>263.66487455197131</v>
      </c>
    </row>
    <row r="1253" spans="1:11" x14ac:dyDescent="0.25">
      <c r="A1253" s="8">
        <v>45397</v>
      </c>
      <c r="B1253" s="3" t="s">
        <v>30</v>
      </c>
      <c r="C1253" s="3" t="s">
        <v>37</v>
      </c>
      <c r="D1253" s="3">
        <v>10469</v>
      </c>
      <c r="E1253" s="3">
        <v>27697</v>
      </c>
      <c r="F1253" s="3">
        <v>23416</v>
      </c>
      <c r="G1253" s="3">
        <v>4961</v>
      </c>
      <c r="H1253" s="3">
        <v>7</v>
      </c>
      <c r="I1253" s="3">
        <v>18801</v>
      </c>
      <c r="J1253" s="18">
        <f t="shared" si="38"/>
        <v>4.7200161257810924</v>
      </c>
      <c r="K1253" s="18">
        <f t="shared" si="39"/>
        <v>179.58735313783552</v>
      </c>
    </row>
    <row r="1254" spans="1:11" x14ac:dyDescent="0.25">
      <c r="A1254" s="8">
        <v>45397</v>
      </c>
      <c r="B1254" s="3" t="s">
        <v>19</v>
      </c>
      <c r="C1254" s="3" t="s">
        <v>37</v>
      </c>
      <c r="D1254" s="3">
        <v>48830</v>
      </c>
      <c r="E1254" s="3">
        <v>18729</v>
      </c>
      <c r="F1254" s="3">
        <v>17796</v>
      </c>
      <c r="G1254" s="3">
        <v>7814.0688</v>
      </c>
      <c r="H1254" s="3">
        <v>2</v>
      </c>
      <c r="I1254" s="3">
        <v>16236</v>
      </c>
      <c r="J1254" s="18">
        <f t="shared" si="38"/>
        <v>2.2774306773444328</v>
      </c>
      <c r="K1254" s="18">
        <f t="shared" si="39"/>
        <v>33.250051198034001</v>
      </c>
    </row>
    <row r="1255" spans="1:11" x14ac:dyDescent="0.25">
      <c r="A1255" s="8">
        <v>45397</v>
      </c>
      <c r="B1255" s="3" t="s">
        <v>19</v>
      </c>
      <c r="C1255" s="3" t="s">
        <v>37</v>
      </c>
      <c r="D1255" s="3">
        <v>42786</v>
      </c>
      <c r="E1255" s="3">
        <v>22245</v>
      </c>
      <c r="F1255" s="3">
        <v>33142</v>
      </c>
      <c r="G1255" s="3">
        <v>6824.2105000000001</v>
      </c>
      <c r="H1255" s="3">
        <v>6</v>
      </c>
      <c r="I1255" s="3">
        <v>15143</v>
      </c>
      <c r="J1255" s="18">
        <f t="shared" si="38"/>
        <v>4.8565324882636602</v>
      </c>
      <c r="K1255" s="18">
        <f t="shared" si="39"/>
        <v>35.392418080680599</v>
      </c>
    </row>
    <row r="1256" spans="1:11" x14ac:dyDescent="0.25">
      <c r="A1256" s="8">
        <v>45397</v>
      </c>
      <c r="B1256" s="3" t="s">
        <v>30</v>
      </c>
      <c r="C1256" s="3" t="s">
        <v>37</v>
      </c>
      <c r="D1256" s="3">
        <v>19225</v>
      </c>
      <c r="E1256" s="3">
        <v>33475</v>
      </c>
      <c r="F1256" s="3">
        <v>31412</v>
      </c>
      <c r="G1256" s="3">
        <v>5824.83</v>
      </c>
      <c r="H1256" s="3">
        <v>5</v>
      </c>
      <c r="I1256" s="3">
        <v>11702</v>
      </c>
      <c r="J1256" s="18">
        <f t="shared" si="38"/>
        <v>5.3927754114712361</v>
      </c>
      <c r="K1256" s="18">
        <f t="shared" si="39"/>
        <v>60.86866059817946</v>
      </c>
    </row>
    <row r="1257" spans="1:11" x14ac:dyDescent="0.25">
      <c r="A1257" s="8">
        <v>45398</v>
      </c>
      <c r="B1257" s="3" t="s">
        <v>21</v>
      </c>
      <c r="C1257" s="3" t="s">
        <v>37</v>
      </c>
      <c r="D1257" s="3">
        <v>8526</v>
      </c>
      <c r="E1257" s="3">
        <v>29146</v>
      </c>
      <c r="F1257" s="3">
        <v>11940</v>
      </c>
      <c r="G1257" s="3">
        <v>4800.2019</v>
      </c>
      <c r="H1257" s="3">
        <v>9</v>
      </c>
      <c r="I1257" s="3">
        <v>17941</v>
      </c>
      <c r="J1257" s="18">
        <f t="shared" si="38"/>
        <v>2.4873953739320838</v>
      </c>
      <c r="K1257" s="18">
        <f t="shared" si="39"/>
        <v>210.42692939244665</v>
      </c>
    </row>
    <row r="1258" spans="1:11" x14ac:dyDescent="0.25">
      <c r="A1258" s="8">
        <v>45398</v>
      </c>
      <c r="B1258" s="3" t="s">
        <v>19</v>
      </c>
      <c r="C1258" s="3" t="s">
        <v>37</v>
      </c>
      <c r="D1258" s="3">
        <v>11244</v>
      </c>
      <c r="E1258" s="3">
        <v>30388</v>
      </c>
      <c r="F1258" s="3">
        <v>23446</v>
      </c>
      <c r="G1258" s="3">
        <v>15104.701500000001</v>
      </c>
      <c r="H1258" s="3">
        <v>6</v>
      </c>
      <c r="I1258" s="3">
        <v>12823</v>
      </c>
      <c r="J1258" s="18">
        <f t="shared" si="38"/>
        <v>1.5522319325542446</v>
      </c>
      <c r="K1258" s="18">
        <f t="shared" si="39"/>
        <v>114.04304517965136</v>
      </c>
    </row>
    <row r="1259" spans="1:11" x14ac:dyDescent="0.25">
      <c r="A1259" s="8">
        <v>45398</v>
      </c>
      <c r="B1259" s="3" t="s">
        <v>21</v>
      </c>
      <c r="C1259" s="3" t="s">
        <v>37</v>
      </c>
      <c r="D1259" s="3">
        <v>8439</v>
      </c>
      <c r="E1259" s="3">
        <v>24793</v>
      </c>
      <c r="F1259" s="3">
        <v>8199</v>
      </c>
      <c r="G1259" s="3">
        <v>4831.6509999999998</v>
      </c>
      <c r="H1259" s="3">
        <v>2</v>
      </c>
      <c r="I1259" s="3">
        <v>11872</v>
      </c>
      <c r="J1259" s="18">
        <f t="shared" si="38"/>
        <v>1.6969354781626405</v>
      </c>
      <c r="K1259" s="18">
        <f t="shared" si="39"/>
        <v>140.68017537622941</v>
      </c>
    </row>
    <row r="1260" spans="1:11" x14ac:dyDescent="0.25">
      <c r="A1260" s="8">
        <v>45398</v>
      </c>
      <c r="B1260" s="3" t="s">
        <v>30</v>
      </c>
      <c r="C1260" s="3" t="s">
        <v>37</v>
      </c>
      <c r="D1260" s="3">
        <v>26361</v>
      </c>
      <c r="E1260" s="3">
        <v>38617</v>
      </c>
      <c r="F1260" s="3">
        <v>10694</v>
      </c>
      <c r="G1260" s="3">
        <v>799.12595999999996</v>
      </c>
      <c r="H1260" s="3">
        <v>4</v>
      </c>
      <c r="I1260" s="3">
        <v>8629</v>
      </c>
      <c r="J1260" s="18">
        <f t="shared" si="38"/>
        <v>13.382120635900755</v>
      </c>
      <c r="K1260" s="18">
        <f t="shared" si="39"/>
        <v>32.733963051477559</v>
      </c>
    </row>
    <row r="1261" spans="1:11" x14ac:dyDescent="0.25">
      <c r="A1261" s="8">
        <v>45398</v>
      </c>
      <c r="B1261" s="3" t="s">
        <v>22</v>
      </c>
      <c r="C1261" s="3" t="s">
        <v>37</v>
      </c>
      <c r="D1261" s="3">
        <v>34092</v>
      </c>
      <c r="E1261" s="3">
        <v>23565</v>
      </c>
      <c r="F1261" s="3">
        <v>6364</v>
      </c>
      <c r="G1261" s="3">
        <v>11704.359999999999</v>
      </c>
      <c r="H1261" s="3">
        <v>4</v>
      </c>
      <c r="I1261" s="3">
        <v>6156</v>
      </c>
      <c r="J1261" s="18">
        <f t="shared" si="38"/>
        <v>0.54372900355081355</v>
      </c>
      <c r="K1261" s="18">
        <f t="shared" si="39"/>
        <v>18.057022175290392</v>
      </c>
    </row>
    <row r="1262" spans="1:11" x14ac:dyDescent="0.25">
      <c r="A1262" s="8">
        <v>45398</v>
      </c>
      <c r="B1262" s="3" t="s">
        <v>21</v>
      </c>
      <c r="C1262" s="3" t="s">
        <v>37</v>
      </c>
      <c r="D1262" s="3">
        <v>21917</v>
      </c>
      <c r="E1262" s="3">
        <v>26710</v>
      </c>
      <c r="F1262" s="3">
        <v>15611</v>
      </c>
      <c r="G1262" s="3">
        <v>4238.0385999999999</v>
      </c>
      <c r="H1262" s="3">
        <v>9</v>
      </c>
      <c r="I1262" s="3">
        <v>18685</v>
      </c>
      <c r="J1262" s="18">
        <f t="shared" si="38"/>
        <v>3.6835436090648161</v>
      </c>
      <c r="K1262" s="18">
        <f t="shared" si="39"/>
        <v>85.253456221198149</v>
      </c>
    </row>
    <row r="1263" spans="1:11" x14ac:dyDescent="0.25">
      <c r="A1263" s="8">
        <v>45398</v>
      </c>
      <c r="B1263" s="3" t="s">
        <v>30</v>
      </c>
      <c r="C1263" s="3" t="s">
        <v>37</v>
      </c>
      <c r="D1263" s="3">
        <v>23180</v>
      </c>
      <c r="E1263" s="3">
        <v>24839</v>
      </c>
      <c r="F1263" s="3">
        <v>27570</v>
      </c>
      <c r="G1263" s="3">
        <v>7449.1208999999999</v>
      </c>
      <c r="H1263" s="3">
        <v>10</v>
      </c>
      <c r="I1263" s="3">
        <v>18024</v>
      </c>
      <c r="J1263" s="18">
        <f t="shared" si="38"/>
        <v>3.7011078716684542</v>
      </c>
      <c r="K1263" s="18">
        <f t="shared" si="39"/>
        <v>77.756686798964623</v>
      </c>
    </row>
    <row r="1264" spans="1:11" x14ac:dyDescent="0.25">
      <c r="A1264" s="8">
        <v>45398</v>
      </c>
      <c r="B1264" s="3" t="s">
        <v>19</v>
      </c>
      <c r="C1264" s="3" t="s">
        <v>37</v>
      </c>
      <c r="D1264" s="3">
        <v>18710</v>
      </c>
      <c r="E1264" s="3">
        <v>33930</v>
      </c>
      <c r="F1264" s="3">
        <v>27991</v>
      </c>
      <c r="G1264" s="3">
        <v>11181.135455000001</v>
      </c>
      <c r="H1264" s="3">
        <v>10</v>
      </c>
      <c r="I1264" s="3">
        <v>7969</v>
      </c>
      <c r="J1264" s="18">
        <f t="shared" si="38"/>
        <v>2.5034130131643231</v>
      </c>
      <c r="K1264" s="18">
        <f t="shared" si="39"/>
        <v>42.592196686264025</v>
      </c>
    </row>
    <row r="1265" spans="1:11" x14ac:dyDescent="0.25">
      <c r="A1265" s="8">
        <v>45398</v>
      </c>
      <c r="B1265" s="3" t="s">
        <v>30</v>
      </c>
      <c r="C1265" s="3" t="s">
        <v>37</v>
      </c>
      <c r="D1265" s="3">
        <v>42439</v>
      </c>
      <c r="E1265" s="3">
        <v>36958</v>
      </c>
      <c r="F1265" s="3">
        <v>7858</v>
      </c>
      <c r="G1265" s="3">
        <v>954.36670000000004</v>
      </c>
      <c r="H1265" s="3">
        <v>1</v>
      </c>
      <c r="I1265" s="3">
        <v>11611</v>
      </c>
      <c r="J1265" s="18">
        <f t="shared" si="38"/>
        <v>8.2337323798074671</v>
      </c>
      <c r="K1265" s="18">
        <f t="shared" si="39"/>
        <v>27.359268597280799</v>
      </c>
    </row>
    <row r="1266" spans="1:11" x14ac:dyDescent="0.25">
      <c r="A1266" s="8">
        <v>45398</v>
      </c>
      <c r="B1266" s="3" t="s">
        <v>19</v>
      </c>
      <c r="C1266" s="3" t="s">
        <v>37</v>
      </c>
      <c r="D1266" s="3">
        <v>7592</v>
      </c>
      <c r="E1266" s="3">
        <v>34055</v>
      </c>
      <c r="F1266" s="3">
        <v>39291</v>
      </c>
      <c r="G1266" s="3">
        <v>12047.63</v>
      </c>
      <c r="H1266" s="3">
        <v>9</v>
      </c>
      <c r="I1266" s="3">
        <v>3501</v>
      </c>
      <c r="J1266" s="18">
        <f t="shared" si="38"/>
        <v>3.2613053355722248</v>
      </c>
      <c r="K1266" s="18">
        <f t="shared" si="39"/>
        <v>46.114330874604846</v>
      </c>
    </row>
    <row r="1267" spans="1:11" x14ac:dyDescent="0.25">
      <c r="A1267" s="8">
        <v>45399</v>
      </c>
      <c r="B1267" s="3" t="s">
        <v>22</v>
      </c>
      <c r="C1267" s="3" t="s">
        <v>37</v>
      </c>
      <c r="D1267" s="3">
        <v>29828</v>
      </c>
      <c r="E1267" s="3">
        <v>28856</v>
      </c>
      <c r="F1267" s="3">
        <v>36939</v>
      </c>
      <c r="G1267" s="3">
        <v>11419.388999999999</v>
      </c>
      <c r="H1267" s="3">
        <v>10</v>
      </c>
      <c r="I1267" s="3">
        <v>40</v>
      </c>
      <c r="J1267" s="18">
        <f t="shared" si="38"/>
        <v>3.2347615095693825</v>
      </c>
      <c r="K1267" s="18">
        <f t="shared" si="39"/>
        <v>0.13410218586562961</v>
      </c>
    </row>
    <row r="1268" spans="1:11" x14ac:dyDescent="0.25">
      <c r="A1268" s="8">
        <v>45399</v>
      </c>
      <c r="B1268" s="3" t="s">
        <v>21</v>
      </c>
      <c r="C1268" s="3" t="s">
        <v>37</v>
      </c>
      <c r="D1268" s="3">
        <v>31106</v>
      </c>
      <c r="E1268" s="3">
        <v>20450</v>
      </c>
      <c r="F1268" s="3">
        <v>15110</v>
      </c>
      <c r="G1268" s="3">
        <v>4569.3901999999998</v>
      </c>
      <c r="H1268" s="3">
        <v>6</v>
      </c>
      <c r="I1268" s="3">
        <v>4022</v>
      </c>
      <c r="J1268" s="18">
        <f t="shared" si="38"/>
        <v>3.3067869756450214</v>
      </c>
      <c r="K1268" s="18">
        <f t="shared" si="39"/>
        <v>12.929981354079597</v>
      </c>
    </row>
    <row r="1269" spans="1:11" x14ac:dyDescent="0.25">
      <c r="A1269" s="8">
        <v>45399</v>
      </c>
      <c r="B1269" s="3" t="s">
        <v>19</v>
      </c>
      <c r="C1269" s="3" t="s">
        <v>37</v>
      </c>
      <c r="D1269" s="3">
        <v>6694</v>
      </c>
      <c r="E1269" s="3">
        <v>12877</v>
      </c>
      <c r="F1269" s="3">
        <v>15111</v>
      </c>
      <c r="G1269" s="3">
        <v>15198.916499999999</v>
      </c>
      <c r="H1269" s="3">
        <v>3</v>
      </c>
      <c r="I1269" s="3">
        <v>15710</v>
      </c>
      <c r="J1269" s="18">
        <f t="shared" si="38"/>
        <v>0.99421560740859394</v>
      </c>
      <c r="K1269" s="18">
        <f t="shared" si="39"/>
        <v>234.68778010158351</v>
      </c>
    </row>
    <row r="1270" spans="1:11" x14ac:dyDescent="0.25">
      <c r="A1270" s="8">
        <v>45399</v>
      </c>
      <c r="B1270" s="3" t="s">
        <v>19</v>
      </c>
      <c r="C1270" s="3" t="s">
        <v>37</v>
      </c>
      <c r="D1270" s="3">
        <v>18983</v>
      </c>
      <c r="E1270" s="3">
        <v>19882</v>
      </c>
      <c r="F1270" s="3">
        <v>30295</v>
      </c>
      <c r="G1270" s="3">
        <v>2449.3207939999998</v>
      </c>
      <c r="H1270" s="3">
        <v>7</v>
      </c>
      <c r="I1270" s="3">
        <v>14774</v>
      </c>
      <c r="J1270" s="18">
        <f t="shared" si="38"/>
        <v>12.368735069008688</v>
      </c>
      <c r="K1270" s="18">
        <f t="shared" si="39"/>
        <v>77.827529895169363</v>
      </c>
    </row>
    <row r="1271" spans="1:11" x14ac:dyDescent="0.25">
      <c r="A1271" s="8">
        <v>45399</v>
      </c>
      <c r="B1271" s="3" t="s">
        <v>30</v>
      </c>
      <c r="C1271" s="3" t="s">
        <v>37</v>
      </c>
      <c r="D1271" s="3">
        <v>49526</v>
      </c>
      <c r="E1271" s="3">
        <v>34906</v>
      </c>
      <c r="F1271" s="3">
        <v>16788</v>
      </c>
      <c r="G1271" s="3">
        <v>571.11956999999995</v>
      </c>
      <c r="H1271" s="3">
        <v>3</v>
      </c>
      <c r="I1271" s="3">
        <v>8145</v>
      </c>
      <c r="J1271" s="18">
        <f t="shared" si="38"/>
        <v>29.394895363154866</v>
      </c>
      <c r="K1271" s="18">
        <f t="shared" si="39"/>
        <v>16.44590720025845</v>
      </c>
    </row>
    <row r="1272" spans="1:11" x14ac:dyDescent="0.25">
      <c r="A1272" s="8">
        <v>45399</v>
      </c>
      <c r="B1272" s="3" t="s">
        <v>22</v>
      </c>
      <c r="C1272" s="3" t="s">
        <v>37</v>
      </c>
      <c r="D1272" s="3">
        <v>37613</v>
      </c>
      <c r="E1272" s="3">
        <v>39628</v>
      </c>
      <c r="F1272" s="3">
        <v>5184</v>
      </c>
      <c r="G1272" s="3">
        <v>11756.850900000001</v>
      </c>
      <c r="H1272" s="3">
        <v>5</v>
      </c>
      <c r="I1272" s="3">
        <v>18916</v>
      </c>
      <c r="J1272" s="18">
        <f t="shared" si="38"/>
        <v>0.44093440021426139</v>
      </c>
      <c r="K1272" s="18">
        <f t="shared" si="39"/>
        <v>50.29112275011299</v>
      </c>
    </row>
    <row r="1273" spans="1:11" x14ac:dyDescent="0.25">
      <c r="A1273" s="8">
        <v>45399</v>
      </c>
      <c r="B1273" s="3" t="s">
        <v>19</v>
      </c>
      <c r="C1273" s="3" t="s">
        <v>37</v>
      </c>
      <c r="D1273" s="3">
        <v>16073</v>
      </c>
      <c r="E1273" s="3">
        <v>35596</v>
      </c>
      <c r="F1273" s="3">
        <v>32781</v>
      </c>
      <c r="G1273" s="3">
        <v>9669.7900000000009</v>
      </c>
      <c r="H1273" s="3">
        <v>4</v>
      </c>
      <c r="I1273" s="3">
        <v>223</v>
      </c>
      <c r="J1273" s="18">
        <f t="shared" si="38"/>
        <v>3.3900425965817247</v>
      </c>
      <c r="K1273" s="18">
        <f t="shared" si="39"/>
        <v>1.3874198967212095</v>
      </c>
    </row>
    <row r="1274" spans="1:11" x14ac:dyDescent="0.25">
      <c r="A1274" s="8">
        <v>45399</v>
      </c>
      <c r="B1274" s="3" t="s">
        <v>30</v>
      </c>
      <c r="C1274" s="3" t="s">
        <v>37</v>
      </c>
      <c r="D1274" s="3">
        <v>33947</v>
      </c>
      <c r="E1274" s="3">
        <v>27232</v>
      </c>
      <c r="F1274" s="3">
        <v>19579</v>
      </c>
      <c r="G1274" s="3">
        <v>7203.0473000000002</v>
      </c>
      <c r="H1274" s="3">
        <v>10</v>
      </c>
      <c r="I1274" s="3">
        <v>19205</v>
      </c>
      <c r="J1274" s="18">
        <f t="shared" si="38"/>
        <v>2.7181551341471821</v>
      </c>
      <c r="K1274" s="18">
        <f t="shared" si="39"/>
        <v>56.573482192830006</v>
      </c>
    </row>
    <row r="1275" spans="1:11" x14ac:dyDescent="0.25">
      <c r="A1275" s="8">
        <v>45399</v>
      </c>
      <c r="B1275" s="3" t="s">
        <v>30</v>
      </c>
      <c r="C1275" s="3" t="s">
        <v>37</v>
      </c>
      <c r="D1275" s="3">
        <v>14819</v>
      </c>
      <c r="E1275" s="3">
        <v>12257</v>
      </c>
      <c r="F1275" s="3">
        <v>33401</v>
      </c>
      <c r="G1275" s="3">
        <v>7621.8510999999999</v>
      </c>
      <c r="H1275" s="3">
        <v>6</v>
      </c>
      <c r="I1275" s="3">
        <v>16071</v>
      </c>
      <c r="J1275" s="18">
        <f t="shared" si="38"/>
        <v>4.382268764080159</v>
      </c>
      <c r="K1275" s="18">
        <f t="shared" si="39"/>
        <v>108.44861326675215</v>
      </c>
    </row>
    <row r="1276" spans="1:11" x14ac:dyDescent="0.25">
      <c r="A1276" s="8">
        <v>45399</v>
      </c>
      <c r="B1276" s="3" t="s">
        <v>21</v>
      </c>
      <c r="C1276" s="3" t="s">
        <v>37</v>
      </c>
      <c r="D1276" s="3">
        <v>28920</v>
      </c>
      <c r="E1276" s="3">
        <v>18892</v>
      </c>
      <c r="F1276" s="3">
        <v>9901</v>
      </c>
      <c r="G1276" s="3">
        <v>5063.1994999999997</v>
      </c>
      <c r="H1276" s="3">
        <v>6</v>
      </c>
      <c r="I1276" s="3">
        <v>8728</v>
      </c>
      <c r="J1276" s="18">
        <f t="shared" si="38"/>
        <v>1.9554828917959881</v>
      </c>
      <c r="K1276" s="18">
        <f t="shared" si="39"/>
        <v>30.179806362378976</v>
      </c>
    </row>
    <row r="1277" spans="1:11" x14ac:dyDescent="0.25">
      <c r="A1277" s="8">
        <v>45400</v>
      </c>
      <c r="B1277" s="3" t="s">
        <v>19</v>
      </c>
      <c r="C1277" s="3" t="s">
        <v>37</v>
      </c>
      <c r="D1277" s="3">
        <v>25247</v>
      </c>
      <c r="E1277" s="3">
        <v>14882</v>
      </c>
      <c r="F1277" s="3">
        <v>23220</v>
      </c>
      <c r="G1277" s="3">
        <v>12664.848</v>
      </c>
      <c r="H1277" s="3">
        <v>5</v>
      </c>
      <c r="I1277" s="3">
        <v>565</v>
      </c>
      <c r="J1277" s="18">
        <f t="shared" si="38"/>
        <v>1.8334211354135479</v>
      </c>
      <c r="K1277" s="18">
        <f t="shared" si="39"/>
        <v>2.2378896502554761</v>
      </c>
    </row>
    <row r="1278" spans="1:11" x14ac:dyDescent="0.25">
      <c r="A1278" s="8">
        <v>45400</v>
      </c>
      <c r="B1278" s="3" t="s">
        <v>30</v>
      </c>
      <c r="C1278" s="3" t="s">
        <v>37</v>
      </c>
      <c r="D1278" s="3">
        <v>20152</v>
      </c>
      <c r="E1278" s="3">
        <v>13931</v>
      </c>
      <c r="F1278" s="3">
        <v>13601</v>
      </c>
      <c r="G1278" s="3">
        <v>517.05065999999999</v>
      </c>
      <c r="H1278" s="3">
        <v>4</v>
      </c>
      <c r="I1278" s="3">
        <v>19602</v>
      </c>
      <c r="J1278" s="18">
        <f t="shared" si="38"/>
        <v>26.304965938927531</v>
      </c>
      <c r="K1278" s="18">
        <f t="shared" si="39"/>
        <v>97.270742358078593</v>
      </c>
    </row>
    <row r="1279" spans="1:11" x14ac:dyDescent="0.25">
      <c r="A1279" s="8">
        <v>45400</v>
      </c>
      <c r="B1279" s="3" t="s">
        <v>21</v>
      </c>
      <c r="C1279" s="3" t="s">
        <v>37</v>
      </c>
      <c r="D1279" s="3">
        <v>43389</v>
      </c>
      <c r="E1279" s="3">
        <v>22302</v>
      </c>
      <c r="F1279" s="3">
        <v>7803</v>
      </c>
      <c r="G1279" s="3">
        <v>4778.4439000000002</v>
      </c>
      <c r="H1279" s="3">
        <v>2</v>
      </c>
      <c r="I1279" s="3">
        <v>18304</v>
      </c>
      <c r="J1279" s="18">
        <f t="shared" si="38"/>
        <v>1.632958377935545</v>
      </c>
      <c r="K1279" s="18">
        <f t="shared" si="39"/>
        <v>42.185807462720966</v>
      </c>
    </row>
    <row r="1280" spans="1:11" x14ac:dyDescent="0.25">
      <c r="A1280" s="8">
        <v>45400</v>
      </c>
      <c r="B1280" s="3" t="s">
        <v>22</v>
      </c>
      <c r="C1280" s="3" t="s">
        <v>37</v>
      </c>
      <c r="D1280" s="3">
        <v>31183</v>
      </c>
      <c r="E1280" s="3">
        <v>14337</v>
      </c>
      <c r="F1280" s="3">
        <v>32198</v>
      </c>
      <c r="G1280" s="3">
        <v>12438.915700000001</v>
      </c>
      <c r="H1280" s="3">
        <v>8</v>
      </c>
      <c r="I1280" s="3">
        <v>2280</v>
      </c>
      <c r="J1280" s="18">
        <f t="shared" si="38"/>
        <v>2.5884892844799965</v>
      </c>
      <c r="K1280" s="18">
        <f t="shared" si="39"/>
        <v>7.3116762338453638</v>
      </c>
    </row>
    <row r="1281" spans="1:11" x14ac:dyDescent="0.25">
      <c r="A1281" s="8">
        <v>45400</v>
      </c>
      <c r="B1281" s="3" t="s">
        <v>30</v>
      </c>
      <c r="C1281" s="3" t="s">
        <v>37</v>
      </c>
      <c r="D1281" s="3">
        <v>6758</v>
      </c>
      <c r="E1281" s="3">
        <v>35389</v>
      </c>
      <c r="F1281" s="3">
        <v>31908</v>
      </c>
      <c r="G1281" s="3">
        <v>664.46889999999996</v>
      </c>
      <c r="H1281" s="3">
        <v>9</v>
      </c>
      <c r="I1281" s="3">
        <v>15216</v>
      </c>
      <c r="J1281" s="18">
        <f t="shared" si="38"/>
        <v>48.020306142243832</v>
      </c>
      <c r="K1281" s="18">
        <f t="shared" si="39"/>
        <v>225.15537141166027</v>
      </c>
    </row>
    <row r="1282" spans="1:11" x14ac:dyDescent="0.25">
      <c r="A1282" s="8">
        <v>45400</v>
      </c>
      <c r="B1282" s="3" t="s">
        <v>22</v>
      </c>
      <c r="C1282" s="3" t="s">
        <v>37</v>
      </c>
      <c r="D1282" s="3">
        <v>10854</v>
      </c>
      <c r="E1282" s="3">
        <v>26437</v>
      </c>
      <c r="F1282" s="3">
        <v>9132</v>
      </c>
      <c r="G1282" s="3">
        <v>11564.684300000001</v>
      </c>
      <c r="H1282" s="3">
        <v>3</v>
      </c>
      <c r="I1282" s="3">
        <v>5409</v>
      </c>
      <c r="J1282" s="18">
        <f t="shared" si="38"/>
        <v>0.78964542075740007</v>
      </c>
      <c r="K1282" s="18">
        <f t="shared" si="39"/>
        <v>49.834162520729684</v>
      </c>
    </row>
    <row r="1283" spans="1:11" x14ac:dyDescent="0.25">
      <c r="A1283" s="8">
        <v>45400</v>
      </c>
      <c r="B1283" s="3" t="s">
        <v>21</v>
      </c>
      <c r="C1283" s="3" t="s">
        <v>37</v>
      </c>
      <c r="D1283" s="3">
        <v>40741</v>
      </c>
      <c r="E1283" s="3">
        <v>21455</v>
      </c>
      <c r="F1283" s="3">
        <v>17720</v>
      </c>
      <c r="G1283" s="3">
        <v>4003.7669999999998</v>
      </c>
      <c r="H1283" s="3">
        <v>4</v>
      </c>
      <c r="I1283" s="3">
        <v>9124</v>
      </c>
      <c r="J1283" s="18">
        <f t="shared" ref="J1283:J1346" si="40">IFERROR(F1283/G1283,"NA")</f>
        <v>4.4258319727396724</v>
      </c>
      <c r="K1283" s="18">
        <f t="shared" ref="K1283:K1346" si="41">(I1283/D1283)*100</f>
        <v>22.395130212807736</v>
      </c>
    </row>
    <row r="1284" spans="1:11" x14ac:dyDescent="0.25">
      <c r="A1284" s="8">
        <v>45400</v>
      </c>
      <c r="B1284" s="3" t="s">
        <v>19</v>
      </c>
      <c r="C1284" s="3" t="s">
        <v>37</v>
      </c>
      <c r="D1284" s="3">
        <v>37024</v>
      </c>
      <c r="E1284" s="3">
        <v>17865</v>
      </c>
      <c r="F1284" s="3">
        <v>12406</v>
      </c>
      <c r="G1284" s="3">
        <v>8439.2800000000007</v>
      </c>
      <c r="H1284" s="3">
        <v>5</v>
      </c>
      <c r="I1284" s="3">
        <v>13799</v>
      </c>
      <c r="J1284" s="18">
        <f t="shared" si="40"/>
        <v>1.4700306187257679</v>
      </c>
      <c r="K1284" s="18">
        <f t="shared" si="41"/>
        <v>37.270419187554019</v>
      </c>
    </row>
    <row r="1285" spans="1:11" x14ac:dyDescent="0.25">
      <c r="A1285" s="8">
        <v>45400</v>
      </c>
      <c r="B1285" s="3" t="s">
        <v>22</v>
      </c>
      <c r="C1285" s="3" t="s">
        <v>37</v>
      </c>
      <c r="D1285" s="3">
        <v>17777</v>
      </c>
      <c r="E1285" s="3">
        <v>17054</v>
      </c>
      <c r="F1285" s="3">
        <v>35889</v>
      </c>
      <c r="G1285" s="3">
        <v>8363.3074729999989</v>
      </c>
      <c r="H1285" s="3">
        <v>6</v>
      </c>
      <c r="I1285" s="3">
        <v>5609</v>
      </c>
      <c r="J1285" s="18">
        <f t="shared" si="40"/>
        <v>4.2912448353553438</v>
      </c>
      <c r="K1285" s="18">
        <f t="shared" si="41"/>
        <v>31.552005400236261</v>
      </c>
    </row>
    <row r="1286" spans="1:11" x14ac:dyDescent="0.25">
      <c r="A1286" s="8">
        <v>45401</v>
      </c>
      <c r="B1286" s="3" t="s">
        <v>21</v>
      </c>
      <c r="C1286" s="3" t="s">
        <v>37</v>
      </c>
      <c r="D1286" s="3">
        <v>24773</v>
      </c>
      <c r="E1286" s="3">
        <v>32085</v>
      </c>
      <c r="F1286" s="3">
        <v>13116</v>
      </c>
      <c r="G1286" s="3">
        <v>3716.8774300000005</v>
      </c>
      <c r="H1286" s="3">
        <v>4</v>
      </c>
      <c r="I1286" s="3">
        <v>18258</v>
      </c>
      <c r="J1286" s="18">
        <f t="shared" si="40"/>
        <v>3.5287685017904931</v>
      </c>
      <c r="K1286" s="18">
        <f t="shared" si="41"/>
        <v>73.701206959189435</v>
      </c>
    </row>
    <row r="1287" spans="1:11" x14ac:dyDescent="0.25">
      <c r="A1287" s="8">
        <v>45401</v>
      </c>
      <c r="B1287" s="3" t="s">
        <v>30</v>
      </c>
      <c r="C1287" s="3" t="s">
        <v>37</v>
      </c>
      <c r="D1287" s="3">
        <v>43351</v>
      </c>
      <c r="E1287" s="3">
        <v>5626</v>
      </c>
      <c r="F1287" s="3">
        <v>20144</v>
      </c>
      <c r="G1287" s="3">
        <v>6827.1202599999997</v>
      </c>
      <c r="H1287" s="3">
        <v>5</v>
      </c>
      <c r="I1287" s="3">
        <v>16077</v>
      </c>
      <c r="J1287" s="18">
        <f t="shared" si="40"/>
        <v>2.9505852003257376</v>
      </c>
      <c r="K1287" s="18">
        <f t="shared" si="41"/>
        <v>37.085649696662131</v>
      </c>
    </row>
    <row r="1288" spans="1:11" x14ac:dyDescent="0.25">
      <c r="A1288" s="8">
        <v>45401</v>
      </c>
      <c r="B1288" s="3" t="s">
        <v>21</v>
      </c>
      <c r="C1288" s="3" t="s">
        <v>37</v>
      </c>
      <c r="D1288" s="3">
        <v>43764</v>
      </c>
      <c r="E1288" s="3">
        <v>12353</v>
      </c>
      <c r="F1288" s="3">
        <v>38499</v>
      </c>
      <c r="G1288" s="3">
        <v>7754.5579999999991</v>
      </c>
      <c r="H1288" s="3">
        <v>5</v>
      </c>
      <c r="I1288" s="3">
        <v>469</v>
      </c>
      <c r="J1288" s="18">
        <f t="shared" si="40"/>
        <v>4.9646930231226598</v>
      </c>
      <c r="K1288" s="18">
        <f t="shared" si="41"/>
        <v>1.0716570697376839</v>
      </c>
    </row>
    <row r="1289" spans="1:11" x14ac:dyDescent="0.25">
      <c r="A1289" s="8">
        <v>45401</v>
      </c>
      <c r="B1289" s="3" t="s">
        <v>22</v>
      </c>
      <c r="C1289" s="3" t="s">
        <v>37</v>
      </c>
      <c r="D1289" s="3">
        <v>5749</v>
      </c>
      <c r="E1289" s="3">
        <v>36188</v>
      </c>
      <c r="F1289" s="3">
        <v>29572</v>
      </c>
      <c r="G1289" s="3">
        <v>11873.836299999999</v>
      </c>
      <c r="H1289" s="3">
        <v>1</v>
      </c>
      <c r="I1289" s="3">
        <v>18253</v>
      </c>
      <c r="J1289" s="18">
        <f t="shared" si="40"/>
        <v>2.4905177444630935</v>
      </c>
      <c r="K1289" s="18">
        <f t="shared" si="41"/>
        <v>317.49869542529137</v>
      </c>
    </row>
    <row r="1290" spans="1:11" x14ac:dyDescent="0.25">
      <c r="A1290" s="8">
        <v>45401</v>
      </c>
      <c r="B1290" s="3" t="s">
        <v>32</v>
      </c>
      <c r="C1290" s="3" t="s">
        <v>37</v>
      </c>
      <c r="D1290" s="3">
        <v>43612</v>
      </c>
      <c r="E1290" s="3">
        <v>35914</v>
      </c>
      <c r="F1290" s="3">
        <v>25165</v>
      </c>
      <c r="G1290" s="3">
        <v>5883.37</v>
      </c>
      <c r="H1290" s="3">
        <v>1</v>
      </c>
      <c r="I1290" s="3">
        <v>15200</v>
      </c>
      <c r="J1290" s="18">
        <f t="shared" si="40"/>
        <v>4.2773104530226727</v>
      </c>
      <c r="K1290" s="18">
        <f t="shared" si="41"/>
        <v>34.852792809318537</v>
      </c>
    </row>
    <row r="1291" spans="1:11" x14ac:dyDescent="0.25">
      <c r="A1291" s="8">
        <v>45401</v>
      </c>
      <c r="B1291" s="3" t="s">
        <v>19</v>
      </c>
      <c r="C1291" s="3" t="s">
        <v>37</v>
      </c>
      <c r="D1291" s="3">
        <v>18373</v>
      </c>
      <c r="E1291" s="3">
        <v>27178</v>
      </c>
      <c r="F1291" s="3">
        <v>33321</v>
      </c>
      <c r="G1291" s="3">
        <v>5803.57</v>
      </c>
      <c r="H1291" s="3">
        <v>5</v>
      </c>
      <c r="I1291" s="3">
        <v>12053</v>
      </c>
      <c r="J1291" s="18">
        <f t="shared" si="40"/>
        <v>5.7414660286685608</v>
      </c>
      <c r="K1291" s="18">
        <f t="shared" si="41"/>
        <v>65.601698144015671</v>
      </c>
    </row>
    <row r="1292" spans="1:11" x14ac:dyDescent="0.25">
      <c r="A1292" s="8">
        <v>45401</v>
      </c>
      <c r="B1292" s="3" t="s">
        <v>30</v>
      </c>
      <c r="C1292" s="3" t="s">
        <v>37</v>
      </c>
      <c r="D1292" s="3">
        <v>45935</v>
      </c>
      <c r="E1292" s="3">
        <v>25781</v>
      </c>
      <c r="F1292" s="3">
        <v>31134</v>
      </c>
      <c r="G1292" s="3">
        <v>727.90070000000003</v>
      </c>
      <c r="H1292" s="3">
        <v>9</v>
      </c>
      <c r="I1292" s="3">
        <v>13821</v>
      </c>
      <c r="J1292" s="18">
        <f t="shared" si="40"/>
        <v>42.772317707621383</v>
      </c>
      <c r="K1292" s="18">
        <f t="shared" si="41"/>
        <v>30.088168063568084</v>
      </c>
    </row>
    <row r="1293" spans="1:11" x14ac:dyDescent="0.25">
      <c r="A1293" s="8">
        <v>45401</v>
      </c>
      <c r="B1293" s="3" t="s">
        <v>19</v>
      </c>
      <c r="C1293" s="3" t="s">
        <v>37</v>
      </c>
      <c r="D1293" s="3">
        <v>9714</v>
      </c>
      <c r="E1293" s="3">
        <v>14930</v>
      </c>
      <c r="F1293" s="3">
        <v>8264</v>
      </c>
      <c r="G1293" s="3">
        <v>5972.78</v>
      </c>
      <c r="H1293" s="3">
        <v>1</v>
      </c>
      <c r="I1293" s="3">
        <v>11402</v>
      </c>
      <c r="J1293" s="18">
        <f t="shared" si="40"/>
        <v>1.3836103121159662</v>
      </c>
      <c r="K1293" s="18">
        <f t="shared" si="41"/>
        <v>117.37698167593165</v>
      </c>
    </row>
    <row r="1294" spans="1:11" x14ac:dyDescent="0.25">
      <c r="A1294" s="8">
        <v>45401</v>
      </c>
      <c r="B1294" s="3" t="s">
        <v>19</v>
      </c>
      <c r="C1294" s="3" t="s">
        <v>37</v>
      </c>
      <c r="D1294" s="3">
        <v>48473</v>
      </c>
      <c r="E1294" s="3">
        <v>14250</v>
      </c>
      <c r="F1294" s="3">
        <v>37067</v>
      </c>
      <c r="G1294" s="3">
        <v>7775.4268329999995</v>
      </c>
      <c r="H1294" s="3">
        <v>9</v>
      </c>
      <c r="I1294" s="3">
        <v>11836</v>
      </c>
      <c r="J1294" s="18">
        <f t="shared" si="40"/>
        <v>4.7671980967890359</v>
      </c>
      <c r="K1294" s="18">
        <f t="shared" si="41"/>
        <v>24.417717079611332</v>
      </c>
    </row>
    <row r="1295" spans="1:11" x14ac:dyDescent="0.25">
      <c r="A1295" s="8">
        <v>45402</v>
      </c>
      <c r="B1295" s="3" t="s">
        <v>19</v>
      </c>
      <c r="C1295" s="3" t="s">
        <v>37</v>
      </c>
      <c r="D1295" s="3">
        <v>47070</v>
      </c>
      <c r="E1295" s="3">
        <v>18872</v>
      </c>
      <c r="F1295" s="3">
        <v>31694</v>
      </c>
      <c r="G1295" s="3">
        <v>5898.98</v>
      </c>
      <c r="H1295" s="3">
        <v>7</v>
      </c>
      <c r="I1295" s="3">
        <v>4731</v>
      </c>
      <c r="J1295" s="18">
        <f t="shared" si="40"/>
        <v>5.3727932625640369</v>
      </c>
      <c r="K1295" s="18">
        <f t="shared" si="41"/>
        <v>10.050987890376035</v>
      </c>
    </row>
    <row r="1296" spans="1:11" x14ac:dyDescent="0.25">
      <c r="A1296" s="8">
        <v>45402</v>
      </c>
      <c r="B1296" s="3" t="s">
        <v>22</v>
      </c>
      <c r="C1296" s="3" t="s">
        <v>37</v>
      </c>
      <c r="D1296" s="3">
        <v>33799</v>
      </c>
      <c r="E1296" s="3">
        <v>18642</v>
      </c>
      <c r="F1296" s="3">
        <v>31593</v>
      </c>
      <c r="G1296" s="3">
        <v>8592.9396629999992</v>
      </c>
      <c r="H1296" s="3">
        <v>4</v>
      </c>
      <c r="I1296" s="3">
        <v>19873</v>
      </c>
      <c r="J1296" s="18">
        <f t="shared" si="40"/>
        <v>3.6766230462474971</v>
      </c>
      <c r="K1296" s="18">
        <f t="shared" si="41"/>
        <v>58.797597562058044</v>
      </c>
    </row>
    <row r="1297" spans="1:11" x14ac:dyDescent="0.25">
      <c r="A1297" s="8">
        <v>45402</v>
      </c>
      <c r="B1297" s="3" t="s">
        <v>19</v>
      </c>
      <c r="C1297" s="3" t="s">
        <v>37</v>
      </c>
      <c r="D1297" s="3">
        <v>20160</v>
      </c>
      <c r="E1297" s="3">
        <v>34783</v>
      </c>
      <c r="F1297" s="3">
        <v>22063</v>
      </c>
      <c r="G1297" s="3">
        <v>7497.03</v>
      </c>
      <c r="H1297" s="3">
        <v>6</v>
      </c>
      <c r="I1297" s="3">
        <v>12307</v>
      </c>
      <c r="J1297" s="18">
        <f t="shared" si="40"/>
        <v>2.9428987212269395</v>
      </c>
      <c r="K1297" s="18">
        <f t="shared" si="41"/>
        <v>61.046626984126981</v>
      </c>
    </row>
    <row r="1298" spans="1:11" x14ac:dyDescent="0.25">
      <c r="A1298" s="8">
        <v>45402</v>
      </c>
      <c r="B1298" s="3" t="s">
        <v>22</v>
      </c>
      <c r="C1298" s="3" t="s">
        <v>37</v>
      </c>
      <c r="D1298" s="3">
        <v>29256</v>
      </c>
      <c r="E1298" s="3">
        <v>11835</v>
      </c>
      <c r="F1298" s="3">
        <v>35426</v>
      </c>
      <c r="G1298" s="3">
        <v>8771.4253900000003</v>
      </c>
      <c r="H1298" s="3">
        <v>2</v>
      </c>
      <c r="I1298" s="3">
        <v>5087</v>
      </c>
      <c r="J1298" s="18">
        <f t="shared" si="40"/>
        <v>4.0387962531594876</v>
      </c>
      <c r="K1298" s="18">
        <f t="shared" si="41"/>
        <v>17.387886245556466</v>
      </c>
    </row>
    <row r="1299" spans="1:11" x14ac:dyDescent="0.25">
      <c r="A1299" s="8">
        <v>45402</v>
      </c>
      <c r="B1299" s="3" t="s">
        <v>30</v>
      </c>
      <c r="C1299" s="3" t="s">
        <v>37</v>
      </c>
      <c r="D1299" s="3">
        <v>26507</v>
      </c>
      <c r="E1299" s="3">
        <v>35311</v>
      </c>
      <c r="F1299" s="3">
        <v>15728</v>
      </c>
      <c r="G1299" s="3">
        <v>7303.0043699999997</v>
      </c>
      <c r="H1299" s="3">
        <v>9</v>
      </c>
      <c r="I1299" s="3">
        <v>19945</v>
      </c>
      <c r="J1299" s="18">
        <f t="shared" si="40"/>
        <v>2.1536342035627181</v>
      </c>
      <c r="K1299" s="18">
        <f t="shared" si="41"/>
        <v>75.244275097144154</v>
      </c>
    </row>
    <row r="1300" spans="1:11" x14ac:dyDescent="0.25">
      <c r="A1300" s="8">
        <v>45402</v>
      </c>
      <c r="B1300" s="3" t="s">
        <v>30</v>
      </c>
      <c r="C1300" s="3" t="s">
        <v>37</v>
      </c>
      <c r="D1300" s="3">
        <v>41894</v>
      </c>
      <c r="E1300" s="3">
        <v>13544</v>
      </c>
      <c r="F1300" s="3">
        <v>35387</v>
      </c>
      <c r="G1300" s="3">
        <v>7760.5772999999999</v>
      </c>
      <c r="H1300" s="3">
        <v>3</v>
      </c>
      <c r="I1300" s="3">
        <v>17186</v>
      </c>
      <c r="J1300" s="18">
        <f t="shared" si="40"/>
        <v>4.5598411860416626</v>
      </c>
      <c r="K1300" s="18">
        <f t="shared" si="41"/>
        <v>41.022580799159783</v>
      </c>
    </row>
    <row r="1301" spans="1:11" x14ac:dyDescent="0.25">
      <c r="A1301" s="8">
        <v>45402</v>
      </c>
      <c r="B1301" s="3" t="s">
        <v>30</v>
      </c>
      <c r="C1301" s="3" t="s">
        <v>37</v>
      </c>
      <c r="D1301" s="3">
        <v>45269</v>
      </c>
      <c r="E1301" s="3">
        <v>12578</v>
      </c>
      <c r="F1301" s="3">
        <v>5941</v>
      </c>
      <c r="G1301" s="3">
        <v>5060.46</v>
      </c>
      <c r="H1301" s="3">
        <v>8</v>
      </c>
      <c r="I1301" s="3">
        <v>7866</v>
      </c>
      <c r="J1301" s="18">
        <f t="shared" si="40"/>
        <v>1.1740039443054584</v>
      </c>
      <c r="K1301" s="18">
        <f t="shared" si="41"/>
        <v>17.376129360047717</v>
      </c>
    </row>
    <row r="1302" spans="1:11" x14ac:dyDescent="0.25">
      <c r="A1302" s="8">
        <v>45402</v>
      </c>
      <c r="B1302" s="3" t="s">
        <v>32</v>
      </c>
      <c r="C1302" s="3" t="s">
        <v>37</v>
      </c>
      <c r="D1302" s="3">
        <v>9160</v>
      </c>
      <c r="E1302" s="3">
        <v>7486</v>
      </c>
      <c r="F1302" s="3">
        <v>39997</v>
      </c>
      <c r="G1302" s="3">
        <v>0</v>
      </c>
      <c r="H1302" s="3">
        <v>5</v>
      </c>
      <c r="I1302" s="3">
        <v>11123</v>
      </c>
      <c r="J1302" s="18" t="str">
        <f t="shared" si="40"/>
        <v>NA</v>
      </c>
      <c r="K1302" s="18">
        <f t="shared" si="41"/>
        <v>121.43013100436681</v>
      </c>
    </row>
    <row r="1303" spans="1:11" x14ac:dyDescent="0.25">
      <c r="A1303" s="8">
        <v>45403</v>
      </c>
      <c r="B1303" s="3" t="s">
        <v>32</v>
      </c>
      <c r="C1303" s="3" t="s">
        <v>37</v>
      </c>
      <c r="D1303" s="3">
        <v>12922</v>
      </c>
      <c r="E1303" s="3">
        <v>20681</v>
      </c>
      <c r="F1303" s="3">
        <v>20443</v>
      </c>
      <c r="G1303" s="3">
        <v>6840.99</v>
      </c>
      <c r="H1303" s="3">
        <v>9</v>
      </c>
      <c r="I1303" s="3">
        <v>16366</v>
      </c>
      <c r="J1303" s="18">
        <f t="shared" si="40"/>
        <v>2.9883101714810283</v>
      </c>
      <c r="K1303" s="18">
        <f t="shared" si="41"/>
        <v>126.6522210184182</v>
      </c>
    </row>
    <row r="1304" spans="1:11" x14ac:dyDescent="0.25">
      <c r="A1304" s="8">
        <v>45403</v>
      </c>
      <c r="B1304" s="3" t="s">
        <v>32</v>
      </c>
      <c r="C1304" s="3" t="s">
        <v>37</v>
      </c>
      <c r="D1304" s="3">
        <v>26582</v>
      </c>
      <c r="E1304" s="3">
        <v>16468</v>
      </c>
      <c r="F1304" s="3">
        <v>6402</v>
      </c>
      <c r="G1304" s="3">
        <v>0</v>
      </c>
      <c r="H1304" s="3">
        <v>3</v>
      </c>
      <c r="I1304" s="3">
        <v>4215</v>
      </c>
      <c r="J1304" s="18" t="str">
        <f t="shared" si="40"/>
        <v>NA</v>
      </c>
      <c r="K1304" s="18">
        <f t="shared" si="41"/>
        <v>15.856594688134829</v>
      </c>
    </row>
    <row r="1305" spans="1:11" x14ac:dyDescent="0.25">
      <c r="A1305" s="8">
        <v>45403</v>
      </c>
      <c r="B1305" s="3" t="s">
        <v>19</v>
      </c>
      <c r="C1305" s="3" t="s">
        <v>37</v>
      </c>
      <c r="D1305" s="3">
        <v>35340</v>
      </c>
      <c r="E1305" s="3">
        <v>9974</v>
      </c>
      <c r="F1305" s="3">
        <v>26298</v>
      </c>
      <c r="G1305" s="3">
        <v>8259.9225070000011</v>
      </c>
      <c r="H1305" s="3">
        <v>5</v>
      </c>
      <c r="I1305" s="3">
        <v>1470</v>
      </c>
      <c r="J1305" s="18">
        <f t="shared" si="40"/>
        <v>3.1838071092935007</v>
      </c>
      <c r="K1305" s="18">
        <f t="shared" si="41"/>
        <v>4.1595925297113752</v>
      </c>
    </row>
    <row r="1306" spans="1:11" x14ac:dyDescent="0.25">
      <c r="A1306" s="8">
        <v>45403</v>
      </c>
      <c r="B1306" s="3" t="s">
        <v>32</v>
      </c>
      <c r="C1306" s="3" t="s">
        <v>37</v>
      </c>
      <c r="D1306" s="3">
        <v>19563</v>
      </c>
      <c r="E1306" s="3">
        <v>5075</v>
      </c>
      <c r="F1306" s="3">
        <v>21712</v>
      </c>
      <c r="G1306" s="3">
        <v>7360.71</v>
      </c>
      <c r="H1306" s="3">
        <v>6</v>
      </c>
      <c r="I1306" s="3">
        <v>7769</v>
      </c>
      <c r="J1306" s="18">
        <f t="shared" si="40"/>
        <v>2.9497154486455792</v>
      </c>
      <c r="K1306" s="18">
        <f t="shared" si="41"/>
        <v>39.71272299749527</v>
      </c>
    </row>
    <row r="1307" spans="1:11" x14ac:dyDescent="0.25">
      <c r="A1307" s="8">
        <v>45403</v>
      </c>
      <c r="B1307" s="3" t="s">
        <v>21</v>
      </c>
      <c r="C1307" s="3" t="s">
        <v>37</v>
      </c>
      <c r="D1307" s="3">
        <v>45406</v>
      </c>
      <c r="E1307" s="3">
        <v>27258</v>
      </c>
      <c r="F1307" s="3">
        <v>22073</v>
      </c>
      <c r="G1307" s="3">
        <v>3597.87</v>
      </c>
      <c r="H1307" s="3">
        <v>1</v>
      </c>
      <c r="I1307" s="3">
        <v>12949</v>
      </c>
      <c r="J1307" s="18">
        <f t="shared" si="40"/>
        <v>6.1350187749974294</v>
      </c>
      <c r="K1307" s="18">
        <f t="shared" si="41"/>
        <v>28.518257499008943</v>
      </c>
    </row>
    <row r="1308" spans="1:11" x14ac:dyDescent="0.25">
      <c r="A1308" s="8">
        <v>45403</v>
      </c>
      <c r="B1308" s="3" t="s">
        <v>32</v>
      </c>
      <c r="C1308" s="3" t="s">
        <v>37</v>
      </c>
      <c r="D1308" s="3">
        <v>44241</v>
      </c>
      <c r="E1308" s="3">
        <v>30907</v>
      </c>
      <c r="F1308" s="3">
        <v>10866</v>
      </c>
      <c r="G1308" s="3">
        <v>0</v>
      </c>
      <c r="H1308" s="3">
        <v>5</v>
      </c>
      <c r="I1308" s="3">
        <v>17773</v>
      </c>
      <c r="J1308" s="18" t="str">
        <f t="shared" si="40"/>
        <v>NA</v>
      </c>
      <c r="K1308" s="18">
        <f t="shared" si="41"/>
        <v>40.173142560068712</v>
      </c>
    </row>
    <row r="1309" spans="1:11" x14ac:dyDescent="0.25">
      <c r="A1309" s="8">
        <v>45403</v>
      </c>
      <c r="B1309" s="3" t="s">
        <v>32</v>
      </c>
      <c r="C1309" s="3" t="s">
        <v>37</v>
      </c>
      <c r="D1309" s="3">
        <v>19991</v>
      </c>
      <c r="E1309" s="3">
        <v>19918</v>
      </c>
      <c r="F1309" s="3">
        <v>34648</v>
      </c>
      <c r="G1309" s="3">
        <v>6263.95</v>
      </c>
      <c r="H1309" s="3">
        <v>10</v>
      </c>
      <c r="I1309" s="3">
        <v>11876</v>
      </c>
      <c r="J1309" s="18">
        <f t="shared" si="40"/>
        <v>5.5313340623727845</v>
      </c>
      <c r="K1309" s="18">
        <f t="shared" si="41"/>
        <v>59.406733029863432</v>
      </c>
    </row>
    <row r="1310" spans="1:11" x14ac:dyDescent="0.25">
      <c r="A1310" s="8">
        <v>45403</v>
      </c>
      <c r="B1310" s="3" t="s">
        <v>19</v>
      </c>
      <c r="C1310" s="3" t="s">
        <v>37</v>
      </c>
      <c r="D1310" s="3">
        <v>23886</v>
      </c>
      <c r="E1310" s="3">
        <v>31978</v>
      </c>
      <c r="F1310" s="3">
        <v>30534</v>
      </c>
      <c r="G1310" s="3">
        <v>8523.16</v>
      </c>
      <c r="H1310" s="3">
        <v>4</v>
      </c>
      <c r="I1310" s="3">
        <v>2743</v>
      </c>
      <c r="J1310" s="18">
        <f t="shared" si="40"/>
        <v>3.5824741058480658</v>
      </c>
      <c r="K1310" s="18">
        <f t="shared" si="41"/>
        <v>11.483714309637444</v>
      </c>
    </row>
    <row r="1311" spans="1:11" x14ac:dyDescent="0.25">
      <c r="A1311" s="8">
        <v>45403</v>
      </c>
      <c r="B1311" s="3" t="s">
        <v>21</v>
      </c>
      <c r="C1311" s="3" t="s">
        <v>37</v>
      </c>
      <c r="D1311" s="3">
        <v>10161</v>
      </c>
      <c r="E1311" s="3">
        <v>12146</v>
      </c>
      <c r="F1311" s="3">
        <v>21375</v>
      </c>
      <c r="G1311" s="3">
        <v>3352.9272639999999</v>
      </c>
      <c r="H1311" s="3">
        <v>6</v>
      </c>
      <c r="I1311" s="3">
        <v>17659</v>
      </c>
      <c r="J1311" s="18">
        <f t="shared" si="40"/>
        <v>6.3750264521097586</v>
      </c>
      <c r="K1311" s="18">
        <f t="shared" si="41"/>
        <v>173.79194961125876</v>
      </c>
    </row>
    <row r="1312" spans="1:11" x14ac:dyDescent="0.25">
      <c r="A1312" s="8">
        <v>45404</v>
      </c>
      <c r="B1312" s="3" t="s">
        <v>19</v>
      </c>
      <c r="C1312" s="3" t="s">
        <v>37</v>
      </c>
      <c r="D1312" s="3">
        <v>16955</v>
      </c>
      <c r="E1312" s="3">
        <v>28904</v>
      </c>
      <c r="F1312" s="3">
        <v>22146</v>
      </c>
      <c r="G1312" s="3">
        <v>9482.7199999999993</v>
      </c>
      <c r="H1312" s="3">
        <v>8</v>
      </c>
      <c r="I1312" s="3">
        <v>2957</v>
      </c>
      <c r="J1312" s="18">
        <f t="shared" si="40"/>
        <v>2.3354058751075644</v>
      </c>
      <c r="K1312" s="18">
        <f t="shared" si="41"/>
        <v>17.440283102329694</v>
      </c>
    </row>
    <row r="1313" spans="1:11" x14ac:dyDescent="0.25">
      <c r="A1313" s="8">
        <v>45404</v>
      </c>
      <c r="B1313" s="3" t="s">
        <v>32</v>
      </c>
      <c r="C1313" s="3" t="s">
        <v>37</v>
      </c>
      <c r="D1313" s="3">
        <v>9446</v>
      </c>
      <c r="E1313" s="3">
        <v>30896</v>
      </c>
      <c r="F1313" s="3">
        <v>30721</v>
      </c>
      <c r="G1313" s="3">
        <v>4275.8</v>
      </c>
      <c r="H1313" s="3">
        <v>7</v>
      </c>
      <c r="I1313" s="3">
        <v>6131</v>
      </c>
      <c r="J1313" s="18">
        <f t="shared" si="40"/>
        <v>7.1848542962720421</v>
      </c>
      <c r="K1313" s="18">
        <f t="shared" si="41"/>
        <v>64.905780224433613</v>
      </c>
    </row>
    <row r="1314" spans="1:11" x14ac:dyDescent="0.25">
      <c r="A1314" s="8">
        <v>45404</v>
      </c>
      <c r="B1314" s="3" t="s">
        <v>30</v>
      </c>
      <c r="C1314" s="3" t="s">
        <v>37</v>
      </c>
      <c r="D1314" s="3">
        <v>22544</v>
      </c>
      <c r="E1314" s="3">
        <v>21138</v>
      </c>
      <c r="F1314" s="3">
        <v>29381</v>
      </c>
      <c r="G1314" s="3">
        <v>6838.9859299999998</v>
      </c>
      <c r="H1314" s="3">
        <v>1</v>
      </c>
      <c r="I1314" s="3">
        <v>19094</v>
      </c>
      <c r="J1314" s="18">
        <f t="shared" si="40"/>
        <v>4.2961047589112384</v>
      </c>
      <c r="K1314" s="18">
        <f t="shared" si="41"/>
        <v>84.69659332860185</v>
      </c>
    </row>
    <row r="1315" spans="1:11" x14ac:dyDescent="0.25">
      <c r="A1315" s="8">
        <v>45404</v>
      </c>
      <c r="B1315" s="3" t="s">
        <v>32</v>
      </c>
      <c r="C1315" s="3" t="s">
        <v>37</v>
      </c>
      <c r="D1315" s="3">
        <v>28707</v>
      </c>
      <c r="E1315" s="3">
        <v>35085</v>
      </c>
      <c r="F1315" s="3">
        <v>9843</v>
      </c>
      <c r="G1315" s="3">
        <v>6189.04</v>
      </c>
      <c r="H1315" s="3">
        <v>1</v>
      </c>
      <c r="I1315" s="3">
        <v>16302</v>
      </c>
      <c r="J1315" s="18">
        <f t="shared" si="40"/>
        <v>1.5903920478781848</v>
      </c>
      <c r="K1315" s="18">
        <f t="shared" si="41"/>
        <v>56.787543107952764</v>
      </c>
    </row>
    <row r="1316" spans="1:11" x14ac:dyDescent="0.25">
      <c r="A1316" s="8">
        <v>45404</v>
      </c>
      <c r="B1316" s="3" t="s">
        <v>19</v>
      </c>
      <c r="C1316" s="3" t="s">
        <v>37</v>
      </c>
      <c r="D1316" s="3">
        <v>35561</v>
      </c>
      <c r="E1316" s="3">
        <v>6902</v>
      </c>
      <c r="F1316" s="3">
        <v>21513</v>
      </c>
      <c r="G1316" s="3">
        <v>10037.32</v>
      </c>
      <c r="H1316" s="3">
        <v>9</v>
      </c>
      <c r="I1316" s="3">
        <v>1561</v>
      </c>
      <c r="J1316" s="18">
        <f t="shared" si="40"/>
        <v>2.1433011999218916</v>
      </c>
      <c r="K1316" s="18">
        <f t="shared" si="41"/>
        <v>4.3896403363235006</v>
      </c>
    </row>
    <row r="1317" spans="1:11" x14ac:dyDescent="0.25">
      <c r="A1317" s="8">
        <v>45404</v>
      </c>
      <c r="B1317" s="3" t="s">
        <v>19</v>
      </c>
      <c r="C1317" s="3" t="s">
        <v>37</v>
      </c>
      <c r="D1317" s="3">
        <v>6863</v>
      </c>
      <c r="E1317" s="3">
        <v>21884</v>
      </c>
      <c r="F1317" s="3">
        <v>24891</v>
      </c>
      <c r="G1317" s="3">
        <v>10307.99</v>
      </c>
      <c r="H1317" s="3">
        <v>8</v>
      </c>
      <c r="I1317" s="3">
        <v>7930</v>
      </c>
      <c r="J1317" s="18">
        <f t="shared" si="40"/>
        <v>2.4147287686542187</v>
      </c>
      <c r="K1317" s="18">
        <f t="shared" si="41"/>
        <v>115.54713682063237</v>
      </c>
    </row>
    <row r="1318" spans="1:11" x14ac:dyDescent="0.25">
      <c r="A1318" s="8">
        <v>45404</v>
      </c>
      <c r="B1318" s="3" t="s">
        <v>32</v>
      </c>
      <c r="C1318" s="3" t="s">
        <v>37</v>
      </c>
      <c r="D1318" s="3">
        <v>29680</v>
      </c>
      <c r="E1318" s="3">
        <v>5482</v>
      </c>
      <c r="F1318" s="3">
        <v>31225</v>
      </c>
      <c r="G1318" s="3">
        <v>6661</v>
      </c>
      <c r="H1318" s="3">
        <v>4</v>
      </c>
      <c r="I1318" s="3">
        <v>17515</v>
      </c>
      <c r="J1318" s="18">
        <f t="shared" si="40"/>
        <v>4.6877345743882302</v>
      </c>
      <c r="K1318" s="18">
        <f t="shared" si="41"/>
        <v>59.012803234501341</v>
      </c>
    </row>
    <row r="1319" spans="1:11" x14ac:dyDescent="0.25">
      <c r="A1319" s="8">
        <v>45404</v>
      </c>
      <c r="B1319" s="3" t="s">
        <v>22</v>
      </c>
      <c r="C1319" s="3" t="s">
        <v>37</v>
      </c>
      <c r="D1319" s="3">
        <v>22773</v>
      </c>
      <c r="E1319" s="3">
        <v>7800</v>
      </c>
      <c r="F1319" s="3">
        <v>21424</v>
      </c>
      <c r="G1319" s="3">
        <v>13085.84029</v>
      </c>
      <c r="H1319" s="3">
        <v>5</v>
      </c>
      <c r="I1319" s="3">
        <v>13630</v>
      </c>
      <c r="J1319" s="18">
        <f t="shared" si="40"/>
        <v>1.6371894754341374</v>
      </c>
      <c r="K1319" s="18">
        <f t="shared" si="41"/>
        <v>59.851578623808898</v>
      </c>
    </row>
    <row r="1320" spans="1:11" x14ac:dyDescent="0.25">
      <c r="A1320" s="8">
        <v>45404</v>
      </c>
      <c r="B1320" s="3" t="s">
        <v>32</v>
      </c>
      <c r="C1320" s="3" t="s">
        <v>37</v>
      </c>
      <c r="D1320" s="3">
        <v>45432</v>
      </c>
      <c r="E1320" s="3">
        <v>29331</v>
      </c>
      <c r="F1320" s="3">
        <v>21421</v>
      </c>
      <c r="G1320" s="3">
        <v>4607.0600000000004</v>
      </c>
      <c r="H1320" s="3">
        <v>1</v>
      </c>
      <c r="I1320" s="3">
        <v>746</v>
      </c>
      <c r="J1320" s="18">
        <f t="shared" si="40"/>
        <v>4.6496030006121032</v>
      </c>
      <c r="K1320" s="18">
        <f t="shared" si="41"/>
        <v>1.6420144391618243</v>
      </c>
    </row>
    <row r="1321" spans="1:11" x14ac:dyDescent="0.25">
      <c r="A1321" s="8">
        <v>45405</v>
      </c>
      <c r="B1321" s="3" t="s">
        <v>32</v>
      </c>
      <c r="C1321" s="3" t="s">
        <v>37</v>
      </c>
      <c r="D1321" s="3">
        <v>38200</v>
      </c>
      <c r="E1321" s="3">
        <v>12939</v>
      </c>
      <c r="F1321" s="3">
        <v>23569</v>
      </c>
      <c r="G1321" s="3">
        <v>4558.1000000000004</v>
      </c>
      <c r="H1321" s="3">
        <v>1</v>
      </c>
      <c r="I1321" s="3">
        <v>5158</v>
      </c>
      <c r="J1321" s="18">
        <f t="shared" si="40"/>
        <v>5.1707948487308304</v>
      </c>
      <c r="K1321" s="18">
        <f t="shared" si="41"/>
        <v>13.502617801047121</v>
      </c>
    </row>
    <row r="1322" spans="1:11" x14ac:dyDescent="0.25">
      <c r="A1322" s="8">
        <v>45405</v>
      </c>
      <c r="B1322" s="3" t="s">
        <v>19</v>
      </c>
      <c r="C1322" s="3" t="s">
        <v>37</v>
      </c>
      <c r="D1322" s="3">
        <v>6234</v>
      </c>
      <c r="E1322" s="3">
        <v>19543</v>
      </c>
      <c r="F1322" s="3">
        <v>7202</v>
      </c>
      <c r="G1322" s="3">
        <v>11216.75</v>
      </c>
      <c r="H1322" s="3">
        <v>5</v>
      </c>
      <c r="I1322" s="3">
        <v>1494</v>
      </c>
      <c r="J1322" s="18">
        <f t="shared" si="40"/>
        <v>0.64207546749281208</v>
      </c>
      <c r="K1322" s="18">
        <f t="shared" si="41"/>
        <v>23.965351299326276</v>
      </c>
    </row>
    <row r="1323" spans="1:11" x14ac:dyDescent="0.25">
      <c r="A1323" s="8">
        <v>45405</v>
      </c>
      <c r="B1323" s="3" t="s">
        <v>22</v>
      </c>
      <c r="C1323" s="3" t="s">
        <v>37</v>
      </c>
      <c r="D1323" s="3">
        <v>49586</v>
      </c>
      <c r="E1323" s="3">
        <v>35475</v>
      </c>
      <c r="F1323" s="3">
        <v>7219</v>
      </c>
      <c r="G1323" s="3">
        <v>11740.539059999999</v>
      </c>
      <c r="H1323" s="3">
        <v>7</v>
      </c>
      <c r="I1323" s="3">
        <v>15414</v>
      </c>
      <c r="J1323" s="18">
        <f t="shared" si="40"/>
        <v>0.61487807017269958</v>
      </c>
      <c r="K1323" s="18">
        <f t="shared" si="41"/>
        <v>31.085387004396402</v>
      </c>
    </row>
    <row r="1324" spans="1:11" x14ac:dyDescent="0.25">
      <c r="A1324" s="8">
        <v>45405</v>
      </c>
      <c r="B1324" s="3" t="s">
        <v>32</v>
      </c>
      <c r="C1324" s="3" t="s">
        <v>37</v>
      </c>
      <c r="D1324" s="3">
        <v>33693</v>
      </c>
      <c r="E1324" s="3">
        <v>8902</v>
      </c>
      <c r="F1324" s="3">
        <v>31666</v>
      </c>
      <c r="G1324" s="3">
        <v>5454.02</v>
      </c>
      <c r="H1324" s="3">
        <v>7</v>
      </c>
      <c r="I1324" s="3">
        <v>6689</v>
      </c>
      <c r="J1324" s="18">
        <f t="shared" si="40"/>
        <v>5.8059926439580343</v>
      </c>
      <c r="K1324" s="18">
        <f t="shared" si="41"/>
        <v>19.852788413023475</v>
      </c>
    </row>
    <row r="1325" spans="1:11" x14ac:dyDescent="0.25">
      <c r="A1325" s="8">
        <v>45405</v>
      </c>
      <c r="B1325" s="3" t="s">
        <v>19</v>
      </c>
      <c r="C1325" s="3" t="s">
        <v>37</v>
      </c>
      <c r="D1325" s="3">
        <v>49523</v>
      </c>
      <c r="E1325" s="3">
        <v>8152</v>
      </c>
      <c r="F1325" s="3">
        <v>11073</v>
      </c>
      <c r="G1325" s="3">
        <v>11546.59</v>
      </c>
      <c r="H1325" s="3">
        <v>2</v>
      </c>
      <c r="I1325" s="3">
        <v>16015</v>
      </c>
      <c r="J1325" s="18">
        <f t="shared" si="40"/>
        <v>0.95898442743701817</v>
      </c>
      <c r="K1325" s="18">
        <f t="shared" si="41"/>
        <v>32.338509379480243</v>
      </c>
    </row>
    <row r="1326" spans="1:11" x14ac:dyDescent="0.25">
      <c r="A1326" s="8">
        <v>45405</v>
      </c>
      <c r="B1326" s="3" t="s">
        <v>30</v>
      </c>
      <c r="C1326" s="3" t="s">
        <v>37</v>
      </c>
      <c r="D1326" s="3">
        <v>37790</v>
      </c>
      <c r="E1326" s="3">
        <v>12948</v>
      </c>
      <c r="F1326" s="3">
        <v>14184</v>
      </c>
      <c r="G1326" s="3">
        <v>6305.1805000000004</v>
      </c>
      <c r="H1326" s="3">
        <v>9</v>
      </c>
      <c r="I1326" s="3">
        <v>15775</v>
      </c>
      <c r="J1326" s="18">
        <f t="shared" si="40"/>
        <v>2.2495787392605173</v>
      </c>
      <c r="K1326" s="18">
        <f t="shared" si="41"/>
        <v>41.743847578724527</v>
      </c>
    </row>
    <row r="1327" spans="1:11" x14ac:dyDescent="0.25">
      <c r="A1327" s="8">
        <v>45405</v>
      </c>
      <c r="B1327" s="3" t="s">
        <v>30</v>
      </c>
      <c r="C1327" s="3" t="s">
        <v>37</v>
      </c>
      <c r="D1327" s="3">
        <v>48443</v>
      </c>
      <c r="E1327" s="3">
        <v>38231</v>
      </c>
      <c r="F1327" s="3">
        <v>14205</v>
      </c>
      <c r="G1327" s="3">
        <v>7908.8037000000004</v>
      </c>
      <c r="H1327" s="3">
        <v>8</v>
      </c>
      <c r="I1327" s="3">
        <v>19786</v>
      </c>
      <c r="J1327" s="18">
        <f t="shared" si="40"/>
        <v>1.7960997059517356</v>
      </c>
      <c r="K1327" s="18">
        <f t="shared" si="41"/>
        <v>40.84387837252028</v>
      </c>
    </row>
    <row r="1328" spans="1:11" x14ac:dyDescent="0.25">
      <c r="A1328" s="8">
        <v>45405</v>
      </c>
      <c r="B1328" s="3" t="s">
        <v>21</v>
      </c>
      <c r="C1328" s="3" t="s">
        <v>37</v>
      </c>
      <c r="D1328" s="3">
        <v>27418</v>
      </c>
      <c r="E1328" s="3">
        <v>9852</v>
      </c>
      <c r="F1328" s="3">
        <v>24876</v>
      </c>
      <c r="G1328" s="3">
        <v>11406.2078</v>
      </c>
      <c r="H1328" s="3">
        <v>9</v>
      </c>
      <c r="I1328" s="3">
        <v>18953</v>
      </c>
      <c r="J1328" s="18">
        <f t="shared" si="40"/>
        <v>2.180917657838918</v>
      </c>
      <c r="K1328" s="18">
        <f t="shared" si="41"/>
        <v>69.126121526004809</v>
      </c>
    </row>
    <row r="1329" spans="1:11" x14ac:dyDescent="0.25">
      <c r="A1329" s="8">
        <v>45405</v>
      </c>
      <c r="B1329" s="3" t="s">
        <v>21</v>
      </c>
      <c r="C1329" s="3" t="s">
        <v>37</v>
      </c>
      <c r="D1329" s="3">
        <v>29058</v>
      </c>
      <c r="E1329" s="3">
        <v>19414</v>
      </c>
      <c r="F1329" s="3">
        <v>37399</v>
      </c>
      <c r="G1329" s="3">
        <v>11225.713599999999</v>
      </c>
      <c r="H1329" s="3">
        <v>8</v>
      </c>
      <c r="I1329" s="3">
        <v>1736</v>
      </c>
      <c r="J1329" s="18">
        <f t="shared" si="40"/>
        <v>3.3315476710540701</v>
      </c>
      <c r="K1329" s="18">
        <f t="shared" si="41"/>
        <v>5.9742583797921398</v>
      </c>
    </row>
    <row r="1330" spans="1:11" x14ac:dyDescent="0.25">
      <c r="A1330" s="8">
        <v>45406</v>
      </c>
      <c r="B1330" s="3" t="s">
        <v>22</v>
      </c>
      <c r="C1330" s="3" t="s">
        <v>37</v>
      </c>
      <c r="D1330" s="3">
        <v>24786</v>
      </c>
      <c r="E1330" s="3">
        <v>28780</v>
      </c>
      <c r="F1330" s="3">
        <v>20654</v>
      </c>
      <c r="G1330" s="3">
        <v>10416.512332999999</v>
      </c>
      <c r="H1330" s="3">
        <v>4</v>
      </c>
      <c r="I1330" s="3">
        <v>11161</v>
      </c>
      <c r="J1330" s="18">
        <f t="shared" si="40"/>
        <v>1.9828133774264503</v>
      </c>
      <c r="K1330" s="18">
        <f t="shared" si="41"/>
        <v>45.029452110062131</v>
      </c>
    </row>
    <row r="1331" spans="1:11" x14ac:dyDescent="0.25">
      <c r="A1331" s="8">
        <v>45406</v>
      </c>
      <c r="B1331" s="3" t="s">
        <v>32</v>
      </c>
      <c r="C1331" s="3" t="s">
        <v>37</v>
      </c>
      <c r="D1331" s="3">
        <v>43196</v>
      </c>
      <c r="E1331" s="3">
        <v>20286</v>
      </c>
      <c r="F1331" s="3">
        <v>21066</v>
      </c>
      <c r="G1331" s="3">
        <v>6959.67</v>
      </c>
      <c r="H1331" s="3">
        <v>9</v>
      </c>
      <c r="I1331" s="3">
        <v>8929</v>
      </c>
      <c r="J1331" s="18">
        <f t="shared" si="40"/>
        <v>3.0268676532076952</v>
      </c>
      <c r="K1331" s="18">
        <f t="shared" si="41"/>
        <v>20.670895453282711</v>
      </c>
    </row>
    <row r="1332" spans="1:11" x14ac:dyDescent="0.25">
      <c r="A1332" s="8">
        <v>45406</v>
      </c>
      <c r="B1332" s="3" t="s">
        <v>19</v>
      </c>
      <c r="C1332" s="3" t="s">
        <v>37</v>
      </c>
      <c r="D1332" s="3">
        <v>25926</v>
      </c>
      <c r="E1332" s="3">
        <v>28534</v>
      </c>
      <c r="F1332" s="3">
        <v>21305</v>
      </c>
      <c r="G1332" s="3">
        <v>10884.420120000001</v>
      </c>
      <c r="H1332" s="3">
        <v>8</v>
      </c>
      <c r="I1332" s="3">
        <v>463</v>
      </c>
      <c r="J1332" s="18">
        <f t="shared" si="40"/>
        <v>1.9573849378390218</v>
      </c>
      <c r="K1332" s="18">
        <f t="shared" si="41"/>
        <v>1.7858520404227418</v>
      </c>
    </row>
    <row r="1333" spans="1:11" x14ac:dyDescent="0.25">
      <c r="A1333" s="8">
        <v>45406</v>
      </c>
      <c r="B1333" s="3" t="s">
        <v>22</v>
      </c>
      <c r="C1333" s="3" t="s">
        <v>37</v>
      </c>
      <c r="D1333" s="3">
        <v>27503</v>
      </c>
      <c r="E1333" s="3">
        <v>20924</v>
      </c>
      <c r="F1333" s="3">
        <v>28333</v>
      </c>
      <c r="G1333" s="3">
        <v>10475.08869</v>
      </c>
      <c r="H1333" s="3">
        <v>10</v>
      </c>
      <c r="I1333" s="3">
        <v>15814</v>
      </c>
      <c r="J1333" s="18">
        <f t="shared" si="40"/>
        <v>2.7047981013323525</v>
      </c>
      <c r="K1333" s="18">
        <f t="shared" si="41"/>
        <v>57.499181907428273</v>
      </c>
    </row>
    <row r="1334" spans="1:11" x14ac:dyDescent="0.25">
      <c r="A1334" s="8">
        <v>45406</v>
      </c>
      <c r="B1334" s="3" t="s">
        <v>22</v>
      </c>
      <c r="C1334" s="3" t="s">
        <v>37</v>
      </c>
      <c r="D1334" s="3">
        <v>46941</v>
      </c>
      <c r="E1334" s="3">
        <v>26737</v>
      </c>
      <c r="F1334" s="3">
        <v>15010</v>
      </c>
      <c r="G1334" s="3">
        <v>13409.617</v>
      </c>
      <c r="H1334" s="3">
        <v>3</v>
      </c>
      <c r="I1334" s="3">
        <v>9467</v>
      </c>
      <c r="J1334" s="18">
        <f t="shared" si="40"/>
        <v>1.1193459142047084</v>
      </c>
      <c r="K1334" s="18">
        <f t="shared" si="41"/>
        <v>20.167870305276836</v>
      </c>
    </row>
    <row r="1335" spans="1:11" x14ac:dyDescent="0.25">
      <c r="A1335" s="8">
        <v>45406</v>
      </c>
      <c r="B1335" s="3" t="s">
        <v>32</v>
      </c>
      <c r="C1335" s="3" t="s">
        <v>37</v>
      </c>
      <c r="D1335" s="3">
        <v>20317</v>
      </c>
      <c r="E1335" s="3">
        <v>21478</v>
      </c>
      <c r="F1335" s="3">
        <v>19975</v>
      </c>
      <c r="G1335" s="3">
        <v>637.86</v>
      </c>
      <c r="H1335" s="3">
        <v>9</v>
      </c>
      <c r="I1335" s="3">
        <v>18057</v>
      </c>
      <c r="J1335" s="18">
        <f t="shared" si="40"/>
        <v>31.315649202019252</v>
      </c>
      <c r="K1335" s="18">
        <f t="shared" si="41"/>
        <v>88.876310478909289</v>
      </c>
    </row>
    <row r="1336" spans="1:11" x14ac:dyDescent="0.25">
      <c r="A1336" s="8">
        <v>45406</v>
      </c>
      <c r="B1336" s="3" t="s">
        <v>19</v>
      </c>
      <c r="C1336" s="3" t="s">
        <v>37</v>
      </c>
      <c r="D1336" s="3">
        <v>6532</v>
      </c>
      <c r="E1336" s="3">
        <v>15232</v>
      </c>
      <c r="F1336" s="3">
        <v>13662</v>
      </c>
      <c r="G1336" s="3">
        <v>11618.639370999999</v>
      </c>
      <c r="H1336" s="3">
        <v>7</v>
      </c>
      <c r="I1336" s="3">
        <v>5295</v>
      </c>
      <c r="J1336" s="18">
        <f t="shared" si="40"/>
        <v>1.1758691843125975</v>
      </c>
      <c r="K1336" s="18">
        <f t="shared" si="41"/>
        <v>81.062461726883043</v>
      </c>
    </row>
    <row r="1337" spans="1:11" x14ac:dyDescent="0.25">
      <c r="A1337" s="8">
        <v>45406</v>
      </c>
      <c r="B1337" s="3" t="s">
        <v>22</v>
      </c>
      <c r="C1337" s="3" t="s">
        <v>37</v>
      </c>
      <c r="D1337" s="3">
        <v>35293</v>
      </c>
      <c r="E1337" s="3">
        <v>20755</v>
      </c>
      <c r="F1337" s="3">
        <v>17499</v>
      </c>
      <c r="G1337" s="3">
        <v>11221.5792</v>
      </c>
      <c r="H1337" s="3">
        <v>6</v>
      </c>
      <c r="I1337" s="3">
        <v>14487</v>
      </c>
      <c r="J1337" s="18">
        <f t="shared" si="40"/>
        <v>1.5594061841135516</v>
      </c>
      <c r="K1337" s="18">
        <f t="shared" si="41"/>
        <v>41.047799846995154</v>
      </c>
    </row>
    <row r="1338" spans="1:11" x14ac:dyDescent="0.25">
      <c r="A1338" s="8">
        <v>45406</v>
      </c>
      <c r="B1338" s="3" t="s">
        <v>32</v>
      </c>
      <c r="C1338" s="3" t="s">
        <v>37</v>
      </c>
      <c r="D1338" s="3">
        <v>38122</v>
      </c>
      <c r="E1338" s="3">
        <v>11609</v>
      </c>
      <c r="F1338" s="3">
        <v>30537</v>
      </c>
      <c r="G1338" s="3">
        <v>622.48</v>
      </c>
      <c r="H1338" s="3">
        <v>3</v>
      </c>
      <c r="I1338" s="3">
        <v>1218</v>
      </c>
      <c r="J1338" s="18">
        <f t="shared" si="40"/>
        <v>49.056997815190847</v>
      </c>
      <c r="K1338" s="18">
        <f t="shared" si="41"/>
        <v>3.1950055086301874</v>
      </c>
    </row>
    <row r="1339" spans="1:11" x14ac:dyDescent="0.25">
      <c r="A1339" s="8">
        <v>45407</v>
      </c>
      <c r="B1339" s="3" t="s">
        <v>30</v>
      </c>
      <c r="C1339" s="3" t="s">
        <v>37</v>
      </c>
      <c r="D1339" s="3">
        <v>28734</v>
      </c>
      <c r="E1339" s="3">
        <v>15273</v>
      </c>
      <c r="F1339" s="3">
        <v>17411</v>
      </c>
      <c r="G1339" s="3">
        <v>7209.43145</v>
      </c>
      <c r="H1339" s="3">
        <v>2</v>
      </c>
      <c r="I1339" s="3">
        <v>7634</v>
      </c>
      <c r="J1339" s="18">
        <f t="shared" si="40"/>
        <v>2.4150309383966748</v>
      </c>
      <c r="K1339" s="18">
        <f t="shared" si="41"/>
        <v>26.567829052690193</v>
      </c>
    </row>
    <row r="1340" spans="1:11" x14ac:dyDescent="0.25">
      <c r="A1340" s="8">
        <v>45407</v>
      </c>
      <c r="B1340" s="3" t="s">
        <v>19</v>
      </c>
      <c r="C1340" s="3" t="s">
        <v>37</v>
      </c>
      <c r="D1340" s="3">
        <v>36966</v>
      </c>
      <c r="E1340" s="3">
        <v>16482</v>
      </c>
      <c r="F1340" s="3">
        <v>25930</v>
      </c>
      <c r="G1340" s="3">
        <v>5531.46</v>
      </c>
      <c r="H1340" s="3">
        <v>5</v>
      </c>
      <c r="I1340" s="3">
        <v>1850</v>
      </c>
      <c r="J1340" s="18">
        <f t="shared" si="40"/>
        <v>4.6877316296240048</v>
      </c>
      <c r="K1340" s="18">
        <f t="shared" si="41"/>
        <v>5.0045988205377911</v>
      </c>
    </row>
    <row r="1341" spans="1:11" x14ac:dyDescent="0.25">
      <c r="A1341" s="8">
        <v>45407</v>
      </c>
      <c r="B1341" s="3" t="s">
        <v>19</v>
      </c>
      <c r="C1341" s="3" t="s">
        <v>37</v>
      </c>
      <c r="D1341" s="3">
        <v>29591</v>
      </c>
      <c r="E1341" s="3">
        <v>11978</v>
      </c>
      <c r="F1341" s="3">
        <v>29122</v>
      </c>
      <c r="G1341" s="3">
        <v>6040.12</v>
      </c>
      <c r="H1341" s="3">
        <v>9</v>
      </c>
      <c r="I1341" s="3">
        <v>1406</v>
      </c>
      <c r="J1341" s="18">
        <f t="shared" si="40"/>
        <v>4.8214273888598242</v>
      </c>
      <c r="K1341" s="18">
        <f t="shared" si="41"/>
        <v>4.7514446960224399</v>
      </c>
    </row>
    <row r="1342" spans="1:11" x14ac:dyDescent="0.25">
      <c r="A1342" s="8">
        <v>45407</v>
      </c>
      <c r="B1342" s="3" t="s">
        <v>19</v>
      </c>
      <c r="C1342" s="3" t="s">
        <v>37</v>
      </c>
      <c r="D1342" s="3">
        <v>47526</v>
      </c>
      <c r="E1342" s="3">
        <v>11666</v>
      </c>
      <c r="F1342" s="3">
        <v>6231</v>
      </c>
      <c r="G1342" s="3">
        <v>12981.3109</v>
      </c>
      <c r="H1342" s="3">
        <v>9</v>
      </c>
      <c r="I1342" s="3">
        <v>5718</v>
      </c>
      <c r="J1342" s="18">
        <f t="shared" si="40"/>
        <v>0.47999774814729995</v>
      </c>
      <c r="K1342" s="18">
        <f t="shared" si="41"/>
        <v>12.031309178134073</v>
      </c>
    </row>
    <row r="1343" spans="1:11" x14ac:dyDescent="0.25">
      <c r="A1343" s="8">
        <v>45407</v>
      </c>
      <c r="B1343" s="3" t="s">
        <v>22</v>
      </c>
      <c r="C1343" s="3" t="s">
        <v>37</v>
      </c>
      <c r="D1343" s="3">
        <v>35494</v>
      </c>
      <c r="E1343" s="3">
        <v>14141</v>
      </c>
      <c r="F1343" s="3">
        <v>25016</v>
      </c>
      <c r="G1343" s="3">
        <v>12272.275900000001</v>
      </c>
      <c r="H1343" s="3">
        <v>9</v>
      </c>
      <c r="I1343" s="3">
        <v>16913</v>
      </c>
      <c r="J1343" s="18">
        <f t="shared" si="40"/>
        <v>2.0384157106507033</v>
      </c>
      <c r="K1343" s="18">
        <f t="shared" si="41"/>
        <v>47.650307094156759</v>
      </c>
    </row>
    <row r="1344" spans="1:11" x14ac:dyDescent="0.25">
      <c r="A1344" s="8">
        <v>45407</v>
      </c>
      <c r="B1344" s="3" t="s">
        <v>32</v>
      </c>
      <c r="C1344" s="3" t="s">
        <v>37</v>
      </c>
      <c r="D1344" s="3">
        <v>29183</v>
      </c>
      <c r="E1344" s="3">
        <v>28743</v>
      </c>
      <c r="F1344" s="3">
        <v>10565</v>
      </c>
      <c r="G1344" s="3">
        <v>2736.36</v>
      </c>
      <c r="H1344" s="3">
        <v>9</v>
      </c>
      <c r="I1344" s="3">
        <v>12571</v>
      </c>
      <c r="J1344" s="18">
        <f t="shared" si="40"/>
        <v>3.8609685860047653</v>
      </c>
      <c r="K1344" s="18">
        <f t="shared" si="41"/>
        <v>43.076448617345712</v>
      </c>
    </row>
    <row r="1345" spans="1:11" x14ac:dyDescent="0.25">
      <c r="A1345" s="8">
        <v>45407</v>
      </c>
      <c r="B1345" s="3" t="s">
        <v>19</v>
      </c>
      <c r="C1345" s="3" t="s">
        <v>37</v>
      </c>
      <c r="D1345" s="3">
        <v>26720</v>
      </c>
      <c r="E1345" s="3">
        <v>26920</v>
      </c>
      <c r="F1345" s="3">
        <v>30583</v>
      </c>
      <c r="G1345" s="3">
        <v>14775.602800000001</v>
      </c>
      <c r="H1345" s="3">
        <v>3</v>
      </c>
      <c r="I1345" s="3">
        <v>523</v>
      </c>
      <c r="J1345" s="18">
        <f t="shared" si="40"/>
        <v>2.069830951330121</v>
      </c>
      <c r="K1345" s="18">
        <f t="shared" si="41"/>
        <v>1.9573353293413174</v>
      </c>
    </row>
    <row r="1346" spans="1:11" x14ac:dyDescent="0.25">
      <c r="A1346" s="8">
        <v>45407</v>
      </c>
      <c r="B1346" s="3" t="s">
        <v>19</v>
      </c>
      <c r="C1346" s="3" t="s">
        <v>37</v>
      </c>
      <c r="D1346" s="3">
        <v>42696</v>
      </c>
      <c r="E1346" s="3">
        <v>34331</v>
      </c>
      <c r="F1346" s="3">
        <v>12483</v>
      </c>
      <c r="G1346" s="3">
        <v>5572.52</v>
      </c>
      <c r="H1346" s="3">
        <v>6</v>
      </c>
      <c r="I1346" s="3">
        <v>18161</v>
      </c>
      <c r="J1346" s="18">
        <f t="shared" si="40"/>
        <v>2.2400996317644437</v>
      </c>
      <c r="K1346" s="18">
        <f t="shared" si="41"/>
        <v>42.535600524639314</v>
      </c>
    </row>
    <row r="1347" spans="1:11" x14ac:dyDescent="0.25">
      <c r="A1347" s="8">
        <v>45408</v>
      </c>
      <c r="B1347" s="3" t="s">
        <v>22</v>
      </c>
      <c r="C1347" s="3" t="s">
        <v>37</v>
      </c>
      <c r="D1347" s="3">
        <v>40642</v>
      </c>
      <c r="E1347" s="3">
        <v>37243</v>
      </c>
      <c r="F1347" s="3">
        <v>37964</v>
      </c>
      <c r="G1347" s="3">
        <v>12831.369699999999</v>
      </c>
      <c r="H1347" s="3">
        <v>3</v>
      </c>
      <c r="I1347" s="3">
        <v>12124</v>
      </c>
      <c r="J1347" s="18">
        <f t="shared" ref="J1347:J1410" si="42">IFERROR(F1347/G1347,"NA")</f>
        <v>2.9586864760041949</v>
      </c>
      <c r="K1347" s="18">
        <f t="shared" ref="K1347:K1410" si="43">(I1347/D1347)*100</f>
        <v>29.831209094040645</v>
      </c>
    </row>
    <row r="1348" spans="1:11" x14ac:dyDescent="0.25">
      <c r="A1348" s="8">
        <v>45408</v>
      </c>
      <c r="B1348" s="3" t="s">
        <v>32</v>
      </c>
      <c r="C1348" s="3" t="s">
        <v>37</v>
      </c>
      <c r="D1348" s="3">
        <v>28514</v>
      </c>
      <c r="E1348" s="3">
        <v>21935</v>
      </c>
      <c r="F1348" s="3">
        <v>21374</v>
      </c>
      <c r="G1348" s="3">
        <v>5850.07</v>
      </c>
      <c r="H1348" s="3">
        <v>1</v>
      </c>
      <c r="I1348" s="3">
        <v>2960</v>
      </c>
      <c r="J1348" s="18">
        <f t="shared" si="42"/>
        <v>3.6536314950077524</v>
      </c>
      <c r="K1348" s="18">
        <f t="shared" si="43"/>
        <v>10.380865539734867</v>
      </c>
    </row>
    <row r="1349" spans="1:11" x14ac:dyDescent="0.25">
      <c r="A1349" s="8">
        <v>45408</v>
      </c>
      <c r="B1349" s="3" t="s">
        <v>21</v>
      </c>
      <c r="C1349" s="3" t="s">
        <v>37</v>
      </c>
      <c r="D1349" s="3">
        <v>17669</v>
      </c>
      <c r="E1349" s="3">
        <v>8994</v>
      </c>
      <c r="F1349" s="3">
        <v>25300</v>
      </c>
      <c r="G1349" s="3">
        <v>8903.2002000000011</v>
      </c>
      <c r="H1349" s="3">
        <v>3</v>
      </c>
      <c r="I1349" s="3">
        <v>5586</v>
      </c>
      <c r="J1349" s="18">
        <f t="shared" si="42"/>
        <v>2.8416748395706071</v>
      </c>
      <c r="K1349" s="18">
        <f t="shared" si="43"/>
        <v>31.6146923991171</v>
      </c>
    </row>
    <row r="1350" spans="1:11" x14ac:dyDescent="0.25">
      <c r="A1350" s="8">
        <v>45408</v>
      </c>
      <c r="B1350" s="3" t="s">
        <v>19</v>
      </c>
      <c r="C1350" s="3" t="s">
        <v>37</v>
      </c>
      <c r="D1350" s="3">
        <v>19866</v>
      </c>
      <c r="E1350" s="3">
        <v>27815</v>
      </c>
      <c r="F1350" s="3">
        <v>30234</v>
      </c>
      <c r="G1350" s="3">
        <v>15571.072400000001</v>
      </c>
      <c r="H1350" s="3">
        <v>6</v>
      </c>
      <c r="I1350" s="3">
        <v>1711</v>
      </c>
      <c r="J1350" s="18">
        <f t="shared" si="42"/>
        <v>1.9416774402770101</v>
      </c>
      <c r="K1350" s="18">
        <f t="shared" si="43"/>
        <v>8.612705124333031</v>
      </c>
    </row>
    <row r="1351" spans="1:11" x14ac:dyDescent="0.25">
      <c r="A1351" s="8">
        <v>45408</v>
      </c>
      <c r="B1351" s="3" t="s">
        <v>30</v>
      </c>
      <c r="C1351" s="3" t="s">
        <v>37</v>
      </c>
      <c r="D1351" s="3">
        <v>35388</v>
      </c>
      <c r="E1351" s="3">
        <v>31852</v>
      </c>
      <c r="F1351" s="3">
        <v>13381</v>
      </c>
      <c r="G1351" s="3">
        <v>6910.7053099999994</v>
      </c>
      <c r="H1351" s="3">
        <v>6</v>
      </c>
      <c r="I1351" s="3">
        <v>1037</v>
      </c>
      <c r="J1351" s="18">
        <f t="shared" si="42"/>
        <v>1.9362712487012417</v>
      </c>
      <c r="K1351" s="18">
        <f t="shared" si="43"/>
        <v>2.9303718774725898</v>
      </c>
    </row>
    <row r="1352" spans="1:11" x14ac:dyDescent="0.25">
      <c r="A1352" s="8">
        <v>45408</v>
      </c>
      <c r="B1352" s="3" t="s">
        <v>30</v>
      </c>
      <c r="C1352" s="3" t="s">
        <v>37</v>
      </c>
      <c r="D1352" s="3">
        <v>18906</v>
      </c>
      <c r="E1352" s="3">
        <v>25087</v>
      </c>
      <c r="F1352" s="3">
        <v>39505</v>
      </c>
      <c r="G1352" s="3">
        <v>6652.1776999999993</v>
      </c>
      <c r="H1352" s="3">
        <v>1</v>
      </c>
      <c r="I1352" s="3">
        <v>12515</v>
      </c>
      <c r="J1352" s="18">
        <f t="shared" si="42"/>
        <v>5.9386567499542302</v>
      </c>
      <c r="K1352" s="18">
        <f t="shared" si="43"/>
        <v>66.195916640220034</v>
      </c>
    </row>
    <row r="1353" spans="1:11" x14ac:dyDescent="0.25">
      <c r="A1353" s="8">
        <v>45408</v>
      </c>
      <c r="B1353" s="3" t="s">
        <v>22</v>
      </c>
      <c r="C1353" s="3" t="s">
        <v>38</v>
      </c>
      <c r="D1353" s="3">
        <v>45058</v>
      </c>
      <c r="E1353" s="3">
        <v>12315</v>
      </c>
      <c r="F1353" s="3">
        <v>8892</v>
      </c>
      <c r="G1353" s="3">
        <v>3929.9800999999998</v>
      </c>
      <c r="H1353" s="3">
        <v>1</v>
      </c>
      <c r="I1353" s="3">
        <v>2074</v>
      </c>
      <c r="J1353" s="18">
        <f t="shared" si="42"/>
        <v>2.2626068768134475</v>
      </c>
      <c r="K1353" s="18">
        <f t="shared" si="43"/>
        <v>4.6029561897998139</v>
      </c>
    </row>
    <row r="1354" spans="1:11" x14ac:dyDescent="0.25">
      <c r="A1354" s="8">
        <v>45408</v>
      </c>
      <c r="B1354" s="3" t="s">
        <v>30</v>
      </c>
      <c r="C1354" s="3" t="s">
        <v>38</v>
      </c>
      <c r="D1354" s="3">
        <v>17100</v>
      </c>
      <c r="E1354" s="3">
        <v>7302</v>
      </c>
      <c r="F1354" s="3">
        <v>11743</v>
      </c>
      <c r="G1354" s="3">
        <v>6557.85</v>
      </c>
      <c r="H1354" s="3">
        <v>9</v>
      </c>
      <c r="I1354" s="3">
        <v>13833</v>
      </c>
      <c r="J1354" s="18">
        <f t="shared" si="42"/>
        <v>1.7906783473241992</v>
      </c>
      <c r="K1354" s="18">
        <f t="shared" si="43"/>
        <v>80.89473684210526</v>
      </c>
    </row>
    <row r="1355" spans="1:11" x14ac:dyDescent="0.25">
      <c r="A1355" s="8">
        <v>45408</v>
      </c>
      <c r="B1355" s="3" t="s">
        <v>19</v>
      </c>
      <c r="C1355" s="3" t="s">
        <v>38</v>
      </c>
      <c r="D1355" s="3">
        <v>44757</v>
      </c>
      <c r="E1355" s="3">
        <v>23699</v>
      </c>
      <c r="F1355" s="3">
        <v>35029</v>
      </c>
      <c r="G1355" s="3">
        <v>6051.54</v>
      </c>
      <c r="H1355" s="3">
        <v>5</v>
      </c>
      <c r="I1355" s="3">
        <v>7092</v>
      </c>
      <c r="J1355" s="18">
        <f t="shared" si="42"/>
        <v>5.788443933279793</v>
      </c>
      <c r="K1355" s="18">
        <f t="shared" si="43"/>
        <v>15.845566056706215</v>
      </c>
    </row>
    <row r="1356" spans="1:11" x14ac:dyDescent="0.25">
      <c r="A1356" s="8">
        <v>45409</v>
      </c>
      <c r="B1356" s="3" t="s">
        <v>21</v>
      </c>
      <c r="C1356" s="3" t="s">
        <v>38</v>
      </c>
      <c r="D1356" s="3">
        <v>14525</v>
      </c>
      <c r="E1356" s="3">
        <v>21186</v>
      </c>
      <c r="F1356" s="3">
        <v>37578</v>
      </c>
      <c r="G1356" s="3">
        <v>6771.0131000000001</v>
      </c>
      <c r="H1356" s="3">
        <v>7</v>
      </c>
      <c r="I1356" s="3">
        <v>8027</v>
      </c>
      <c r="J1356" s="18">
        <f t="shared" si="42"/>
        <v>5.5498341895099861</v>
      </c>
      <c r="K1356" s="18">
        <f t="shared" si="43"/>
        <v>55.263339070567987</v>
      </c>
    </row>
    <row r="1357" spans="1:11" x14ac:dyDescent="0.25">
      <c r="A1357" s="8">
        <v>45409</v>
      </c>
      <c r="B1357" s="3" t="s">
        <v>32</v>
      </c>
      <c r="C1357" s="3" t="s">
        <v>38</v>
      </c>
      <c r="D1357" s="3">
        <v>49657</v>
      </c>
      <c r="E1357" s="3">
        <v>14856</v>
      </c>
      <c r="F1357" s="3">
        <v>5228</v>
      </c>
      <c r="G1357" s="3">
        <v>555.53</v>
      </c>
      <c r="H1357" s="3">
        <v>4</v>
      </c>
      <c r="I1357" s="3">
        <v>17950</v>
      </c>
      <c r="J1357" s="18">
        <f t="shared" si="42"/>
        <v>9.4108328983133234</v>
      </c>
      <c r="K1357" s="18">
        <f t="shared" si="43"/>
        <v>36.147975109249451</v>
      </c>
    </row>
    <row r="1358" spans="1:11" x14ac:dyDescent="0.25">
      <c r="A1358" s="8">
        <v>45409</v>
      </c>
      <c r="B1358" s="3" t="s">
        <v>22</v>
      </c>
      <c r="C1358" s="3" t="s">
        <v>38</v>
      </c>
      <c r="D1358" s="3">
        <v>20933</v>
      </c>
      <c r="E1358" s="3">
        <v>22793</v>
      </c>
      <c r="F1358" s="3">
        <v>15421</v>
      </c>
      <c r="G1358" s="3">
        <v>11802.684600000001</v>
      </c>
      <c r="H1358" s="3">
        <v>7</v>
      </c>
      <c r="I1358" s="3">
        <v>5581</v>
      </c>
      <c r="J1358" s="18">
        <f t="shared" si="42"/>
        <v>1.3065671516800508</v>
      </c>
      <c r="K1358" s="18">
        <f t="shared" si="43"/>
        <v>26.661252567716048</v>
      </c>
    </row>
    <row r="1359" spans="1:11" x14ac:dyDescent="0.25">
      <c r="A1359" s="8">
        <v>45409</v>
      </c>
      <c r="B1359" s="3" t="s">
        <v>32</v>
      </c>
      <c r="C1359" s="3" t="s">
        <v>38</v>
      </c>
      <c r="D1359" s="3">
        <v>29437</v>
      </c>
      <c r="E1359" s="3">
        <v>37542</v>
      </c>
      <c r="F1359" s="3">
        <v>27731</v>
      </c>
      <c r="G1359" s="3">
        <v>5387.9699999999993</v>
      </c>
      <c r="H1359" s="3">
        <v>10</v>
      </c>
      <c r="I1359" s="3">
        <v>965</v>
      </c>
      <c r="J1359" s="18">
        <f t="shared" si="42"/>
        <v>5.146836378079314</v>
      </c>
      <c r="K1359" s="18">
        <f t="shared" si="43"/>
        <v>3.2781873152834864</v>
      </c>
    </row>
    <row r="1360" spans="1:11" x14ac:dyDescent="0.25">
      <c r="A1360" s="8">
        <v>45409</v>
      </c>
      <c r="B1360" s="3" t="s">
        <v>21</v>
      </c>
      <c r="C1360" s="3" t="s">
        <v>38</v>
      </c>
      <c r="D1360" s="3">
        <v>40135</v>
      </c>
      <c r="E1360" s="3">
        <v>24246</v>
      </c>
      <c r="F1360" s="3">
        <v>36795</v>
      </c>
      <c r="G1360" s="3">
        <v>8744.5061999999998</v>
      </c>
      <c r="H1360" s="3">
        <v>6</v>
      </c>
      <c r="I1360" s="3">
        <v>15795</v>
      </c>
      <c r="J1360" s="18">
        <f t="shared" si="42"/>
        <v>4.2077847689101073</v>
      </c>
      <c r="K1360" s="18">
        <f t="shared" si="43"/>
        <v>39.354677961878657</v>
      </c>
    </row>
    <row r="1361" spans="1:11" x14ac:dyDescent="0.25">
      <c r="A1361" s="8">
        <v>45409</v>
      </c>
      <c r="B1361" s="3" t="s">
        <v>19</v>
      </c>
      <c r="C1361" s="3" t="s">
        <v>38</v>
      </c>
      <c r="D1361" s="3">
        <v>38160</v>
      </c>
      <c r="E1361" s="3">
        <v>6355</v>
      </c>
      <c r="F1361" s="3">
        <v>18611</v>
      </c>
      <c r="G1361" s="3">
        <v>15475.9146</v>
      </c>
      <c r="H1361" s="3">
        <v>5</v>
      </c>
      <c r="I1361" s="3">
        <v>13317</v>
      </c>
      <c r="J1361" s="18">
        <f t="shared" si="42"/>
        <v>1.2025783600537574</v>
      </c>
      <c r="K1361" s="18">
        <f t="shared" si="43"/>
        <v>34.897798742138363</v>
      </c>
    </row>
    <row r="1362" spans="1:11" x14ac:dyDescent="0.25">
      <c r="A1362" s="8">
        <v>45409</v>
      </c>
      <c r="B1362" s="3" t="s">
        <v>19</v>
      </c>
      <c r="C1362" s="3" t="s">
        <v>38</v>
      </c>
      <c r="D1362" s="3">
        <v>7566</v>
      </c>
      <c r="E1362" s="3">
        <v>22815</v>
      </c>
      <c r="F1362" s="3">
        <v>16339</v>
      </c>
      <c r="G1362" s="3">
        <v>6786.6</v>
      </c>
      <c r="H1362" s="3">
        <v>4</v>
      </c>
      <c r="I1362" s="3">
        <v>205</v>
      </c>
      <c r="J1362" s="18">
        <f t="shared" si="42"/>
        <v>2.4075383844635017</v>
      </c>
      <c r="K1362" s="18">
        <f t="shared" si="43"/>
        <v>2.7094898228918849</v>
      </c>
    </row>
    <row r="1363" spans="1:11" x14ac:dyDescent="0.25">
      <c r="A1363" s="8">
        <v>45409</v>
      </c>
      <c r="B1363" s="3" t="s">
        <v>32</v>
      </c>
      <c r="C1363" s="3" t="s">
        <v>38</v>
      </c>
      <c r="D1363" s="3">
        <v>36477</v>
      </c>
      <c r="E1363" s="3">
        <v>22774</v>
      </c>
      <c r="F1363" s="3">
        <v>30860</v>
      </c>
      <c r="G1363" s="3">
        <v>5121.97</v>
      </c>
      <c r="H1363" s="3">
        <v>2</v>
      </c>
      <c r="I1363" s="3">
        <v>15155</v>
      </c>
      <c r="J1363" s="18">
        <f t="shared" si="42"/>
        <v>6.0250255272873519</v>
      </c>
      <c r="K1363" s="18">
        <f t="shared" si="43"/>
        <v>41.546728075225488</v>
      </c>
    </row>
    <row r="1364" spans="1:11" x14ac:dyDescent="0.25">
      <c r="A1364" s="8">
        <v>45409</v>
      </c>
      <c r="B1364" s="3" t="s">
        <v>21</v>
      </c>
      <c r="C1364" s="3" t="s">
        <v>38</v>
      </c>
      <c r="D1364" s="3">
        <v>22483</v>
      </c>
      <c r="E1364" s="3">
        <v>8647</v>
      </c>
      <c r="F1364" s="3">
        <v>19144</v>
      </c>
      <c r="G1364" s="3">
        <v>8116.4022999999997</v>
      </c>
      <c r="H1364" s="3">
        <v>6</v>
      </c>
      <c r="I1364" s="3">
        <v>13420</v>
      </c>
      <c r="J1364" s="18">
        <f t="shared" si="42"/>
        <v>2.3586805203088566</v>
      </c>
      <c r="K1364" s="18">
        <f t="shared" si="43"/>
        <v>59.689543210425654</v>
      </c>
    </row>
    <row r="1365" spans="1:11" x14ac:dyDescent="0.25">
      <c r="A1365" s="8">
        <v>45410</v>
      </c>
      <c r="B1365" s="3" t="s">
        <v>19</v>
      </c>
      <c r="C1365" s="3" t="s">
        <v>38</v>
      </c>
      <c r="D1365" s="3">
        <v>46401</v>
      </c>
      <c r="E1365" s="3">
        <v>17436</v>
      </c>
      <c r="F1365" s="3">
        <v>24148</v>
      </c>
      <c r="G1365" s="3">
        <v>14016.009700000001</v>
      </c>
      <c r="H1365" s="3">
        <v>6</v>
      </c>
      <c r="I1365" s="3">
        <v>5885</v>
      </c>
      <c r="J1365" s="18">
        <f t="shared" si="42"/>
        <v>1.7228869355020495</v>
      </c>
      <c r="K1365" s="18">
        <f t="shared" si="43"/>
        <v>12.682916316458698</v>
      </c>
    </row>
    <row r="1366" spans="1:11" x14ac:dyDescent="0.25">
      <c r="A1366" s="8">
        <v>45410</v>
      </c>
      <c r="B1366" s="3" t="s">
        <v>22</v>
      </c>
      <c r="C1366" s="3" t="s">
        <v>38</v>
      </c>
      <c r="D1366" s="3">
        <v>15181</v>
      </c>
      <c r="E1366" s="3">
        <v>28916</v>
      </c>
      <c r="F1366" s="3">
        <v>38083</v>
      </c>
      <c r="G1366" s="3">
        <v>12602.547399999999</v>
      </c>
      <c r="H1366" s="3">
        <v>10</v>
      </c>
      <c r="I1366" s="3">
        <v>3130</v>
      </c>
      <c r="J1366" s="18">
        <f t="shared" si="42"/>
        <v>3.0218493762618186</v>
      </c>
      <c r="K1366" s="18">
        <f t="shared" si="43"/>
        <v>20.617877610170606</v>
      </c>
    </row>
    <row r="1367" spans="1:11" x14ac:dyDescent="0.25">
      <c r="A1367" s="8">
        <v>45410</v>
      </c>
      <c r="B1367" s="3" t="s">
        <v>30</v>
      </c>
      <c r="C1367" s="3" t="s">
        <v>38</v>
      </c>
      <c r="D1367" s="3">
        <v>29792</v>
      </c>
      <c r="E1367" s="3">
        <v>39664</v>
      </c>
      <c r="F1367" s="3">
        <v>29673</v>
      </c>
      <c r="G1367" s="3">
        <v>7252.6711000000005</v>
      </c>
      <c r="H1367" s="3">
        <v>6</v>
      </c>
      <c r="I1367" s="3">
        <v>18069</v>
      </c>
      <c r="J1367" s="18">
        <f t="shared" si="42"/>
        <v>4.0913202309698002</v>
      </c>
      <c r="K1367" s="18">
        <f t="shared" si="43"/>
        <v>60.650510204081634</v>
      </c>
    </row>
    <row r="1368" spans="1:11" x14ac:dyDescent="0.25">
      <c r="A1368" s="8">
        <v>45410</v>
      </c>
      <c r="B1368" s="3" t="s">
        <v>22</v>
      </c>
      <c r="C1368" s="3" t="s">
        <v>38</v>
      </c>
      <c r="D1368" s="3">
        <v>47378</v>
      </c>
      <c r="E1368" s="3">
        <v>23912</v>
      </c>
      <c r="F1368" s="3">
        <v>6359</v>
      </c>
      <c r="G1368" s="3">
        <v>11957.919999999998</v>
      </c>
      <c r="H1368" s="3">
        <v>10</v>
      </c>
      <c r="I1368" s="3">
        <v>14156</v>
      </c>
      <c r="J1368" s="18">
        <f t="shared" si="42"/>
        <v>0.53178144694060514</v>
      </c>
      <c r="K1368" s="18">
        <f t="shared" si="43"/>
        <v>29.878846722107305</v>
      </c>
    </row>
    <row r="1369" spans="1:11" x14ac:dyDescent="0.25">
      <c r="A1369" s="8">
        <v>45410</v>
      </c>
      <c r="B1369" s="3" t="s">
        <v>22</v>
      </c>
      <c r="C1369" s="3" t="s">
        <v>38</v>
      </c>
      <c r="D1369" s="3">
        <v>28611</v>
      </c>
      <c r="E1369" s="3">
        <v>31522</v>
      </c>
      <c r="F1369" s="3">
        <v>20207</v>
      </c>
      <c r="G1369" s="3">
        <v>9701.8528000000006</v>
      </c>
      <c r="H1369" s="3">
        <v>4</v>
      </c>
      <c r="I1369" s="3">
        <v>9066</v>
      </c>
      <c r="J1369" s="18">
        <f t="shared" si="42"/>
        <v>2.0827980403908004</v>
      </c>
      <c r="K1369" s="18">
        <f t="shared" si="43"/>
        <v>31.687113348013003</v>
      </c>
    </row>
    <row r="1370" spans="1:11" x14ac:dyDescent="0.25">
      <c r="A1370" s="8">
        <v>45410</v>
      </c>
      <c r="B1370" s="3" t="s">
        <v>32</v>
      </c>
      <c r="C1370" s="3" t="s">
        <v>38</v>
      </c>
      <c r="D1370" s="3">
        <v>14605</v>
      </c>
      <c r="E1370" s="3">
        <v>15129</v>
      </c>
      <c r="F1370" s="3">
        <v>30444</v>
      </c>
      <c r="G1370" s="3">
        <v>5090.33</v>
      </c>
      <c r="H1370" s="3">
        <v>3</v>
      </c>
      <c r="I1370" s="3">
        <v>19207</v>
      </c>
      <c r="J1370" s="18">
        <f t="shared" si="42"/>
        <v>5.9807517390817493</v>
      </c>
      <c r="K1370" s="18">
        <f t="shared" si="43"/>
        <v>131.50975693255737</v>
      </c>
    </row>
    <row r="1371" spans="1:11" x14ac:dyDescent="0.25">
      <c r="A1371" s="8">
        <v>45410</v>
      </c>
      <c r="B1371" s="3" t="s">
        <v>21</v>
      </c>
      <c r="C1371" s="3" t="s">
        <v>38</v>
      </c>
      <c r="D1371" s="3">
        <v>34216</v>
      </c>
      <c r="E1371" s="3">
        <v>29979</v>
      </c>
      <c r="F1371" s="3">
        <v>26296</v>
      </c>
      <c r="G1371" s="3">
        <v>9245.2954000000009</v>
      </c>
      <c r="H1371" s="3">
        <v>4</v>
      </c>
      <c r="I1371" s="3">
        <v>18097</v>
      </c>
      <c r="J1371" s="18">
        <f t="shared" si="42"/>
        <v>2.8442574155067017</v>
      </c>
      <c r="K1371" s="18">
        <f t="shared" si="43"/>
        <v>52.890460603226565</v>
      </c>
    </row>
    <row r="1372" spans="1:11" x14ac:dyDescent="0.25">
      <c r="A1372" s="8">
        <v>45410</v>
      </c>
      <c r="B1372" s="3" t="s">
        <v>19</v>
      </c>
      <c r="C1372" s="3" t="s">
        <v>38</v>
      </c>
      <c r="D1372" s="3">
        <v>37283</v>
      </c>
      <c r="E1372" s="3">
        <v>22296</v>
      </c>
      <c r="F1372" s="3">
        <v>9186</v>
      </c>
      <c r="G1372" s="3">
        <v>15666.836799999999</v>
      </c>
      <c r="H1372" s="3">
        <v>1</v>
      </c>
      <c r="I1372" s="3">
        <v>17188</v>
      </c>
      <c r="J1372" s="18">
        <f t="shared" si="42"/>
        <v>0.58633405819354678</v>
      </c>
      <c r="K1372" s="18">
        <f t="shared" si="43"/>
        <v>46.101440334737006</v>
      </c>
    </row>
    <row r="1373" spans="1:11" x14ac:dyDescent="0.25">
      <c r="A1373" s="8">
        <v>45410</v>
      </c>
      <c r="B1373" s="3" t="s">
        <v>22</v>
      </c>
      <c r="C1373" s="3" t="s">
        <v>38</v>
      </c>
      <c r="D1373" s="3">
        <v>33659</v>
      </c>
      <c r="E1373" s="3">
        <v>6074</v>
      </c>
      <c r="F1373" s="3">
        <v>34842</v>
      </c>
      <c r="G1373" s="3">
        <v>13826.8017</v>
      </c>
      <c r="H1373" s="3">
        <v>3</v>
      </c>
      <c r="I1373" s="3">
        <v>12621</v>
      </c>
      <c r="J1373" s="18">
        <f t="shared" si="42"/>
        <v>2.5198886015700941</v>
      </c>
      <c r="K1373" s="18">
        <f t="shared" si="43"/>
        <v>37.496657654713452</v>
      </c>
    </row>
    <row r="1374" spans="1:11" x14ac:dyDescent="0.25">
      <c r="A1374" s="8">
        <v>45411</v>
      </c>
      <c r="B1374" s="3" t="s">
        <v>22</v>
      </c>
      <c r="C1374" s="3" t="s">
        <v>38</v>
      </c>
      <c r="D1374" s="3">
        <v>16385</v>
      </c>
      <c r="E1374" s="3">
        <v>19502</v>
      </c>
      <c r="F1374" s="3">
        <v>16181</v>
      </c>
      <c r="G1374" s="3">
        <v>9095.2357000000011</v>
      </c>
      <c r="H1374" s="3">
        <v>3</v>
      </c>
      <c r="I1374" s="3">
        <v>15114</v>
      </c>
      <c r="J1374" s="18">
        <f t="shared" si="42"/>
        <v>1.7790632957428467</v>
      </c>
      <c r="K1374" s="18">
        <f t="shared" si="43"/>
        <v>92.242905096124503</v>
      </c>
    </row>
    <row r="1375" spans="1:11" x14ac:dyDescent="0.25">
      <c r="A1375" s="8">
        <v>45411</v>
      </c>
      <c r="B1375" s="3" t="s">
        <v>32</v>
      </c>
      <c r="C1375" s="3" t="s">
        <v>38</v>
      </c>
      <c r="D1375" s="3">
        <v>45932</v>
      </c>
      <c r="E1375" s="3">
        <v>6295</v>
      </c>
      <c r="F1375" s="3">
        <v>38832</v>
      </c>
      <c r="G1375" s="3">
        <v>5326.1100000000006</v>
      </c>
      <c r="H1375" s="3">
        <v>2</v>
      </c>
      <c r="I1375" s="3">
        <v>5276</v>
      </c>
      <c r="J1375" s="18">
        <f t="shared" si="42"/>
        <v>7.2908745782569255</v>
      </c>
      <c r="K1375" s="18">
        <f t="shared" si="43"/>
        <v>11.486545327875991</v>
      </c>
    </row>
    <row r="1376" spans="1:11" x14ac:dyDescent="0.25">
      <c r="A1376" s="8">
        <v>45411</v>
      </c>
      <c r="B1376" s="3" t="s">
        <v>30</v>
      </c>
      <c r="C1376" s="3" t="s">
        <v>38</v>
      </c>
      <c r="D1376" s="3">
        <v>27009</v>
      </c>
      <c r="E1376" s="3">
        <v>11888</v>
      </c>
      <c r="F1376" s="3">
        <v>19802</v>
      </c>
      <c r="G1376" s="3">
        <v>6910.6422000000002</v>
      </c>
      <c r="H1376" s="3">
        <v>10</v>
      </c>
      <c r="I1376" s="3">
        <v>5748</v>
      </c>
      <c r="J1376" s="18">
        <f t="shared" si="42"/>
        <v>2.8654355741352084</v>
      </c>
      <c r="K1376" s="18">
        <f t="shared" si="43"/>
        <v>21.281794957236478</v>
      </c>
    </row>
    <row r="1377" spans="1:11" x14ac:dyDescent="0.25">
      <c r="A1377" s="8">
        <v>45411</v>
      </c>
      <c r="B1377" s="3" t="s">
        <v>21</v>
      </c>
      <c r="C1377" s="3" t="s">
        <v>38</v>
      </c>
      <c r="D1377" s="3">
        <v>23415</v>
      </c>
      <c r="E1377" s="3">
        <v>34510</v>
      </c>
      <c r="F1377" s="3">
        <v>22106</v>
      </c>
      <c r="G1377" s="3">
        <v>9681.7574000000004</v>
      </c>
      <c r="H1377" s="3">
        <v>2</v>
      </c>
      <c r="I1377" s="3">
        <v>1950</v>
      </c>
      <c r="J1377" s="18">
        <f t="shared" si="42"/>
        <v>2.2832631604671274</v>
      </c>
      <c r="K1377" s="18">
        <f t="shared" si="43"/>
        <v>8.3279948750800781</v>
      </c>
    </row>
    <row r="1378" spans="1:11" x14ac:dyDescent="0.25">
      <c r="A1378" s="8">
        <v>45411</v>
      </c>
      <c r="B1378" s="3" t="s">
        <v>19</v>
      </c>
      <c r="C1378" s="3" t="s">
        <v>38</v>
      </c>
      <c r="D1378" s="3">
        <v>28322</v>
      </c>
      <c r="E1378" s="3">
        <v>31257</v>
      </c>
      <c r="F1378" s="3">
        <v>38594</v>
      </c>
      <c r="G1378" s="3">
        <v>16874.318200000002</v>
      </c>
      <c r="H1378" s="3">
        <v>1</v>
      </c>
      <c r="I1378" s="3">
        <v>4900</v>
      </c>
      <c r="J1378" s="18">
        <f t="shared" si="42"/>
        <v>2.2871442592566495</v>
      </c>
      <c r="K1378" s="18">
        <f t="shared" si="43"/>
        <v>17.301038062283737</v>
      </c>
    </row>
    <row r="1379" spans="1:11" x14ac:dyDescent="0.25">
      <c r="A1379" s="8">
        <v>45411</v>
      </c>
      <c r="B1379" s="3" t="s">
        <v>30</v>
      </c>
      <c r="C1379" s="3" t="s">
        <v>38</v>
      </c>
      <c r="D1379" s="3">
        <v>7722</v>
      </c>
      <c r="E1379" s="3">
        <v>22065</v>
      </c>
      <c r="F1379" s="3">
        <v>37250</v>
      </c>
      <c r="G1379" s="3">
        <v>6711.2271799999999</v>
      </c>
      <c r="H1379" s="3">
        <v>3</v>
      </c>
      <c r="I1379" s="3">
        <v>18417</v>
      </c>
      <c r="J1379" s="18">
        <f t="shared" si="42"/>
        <v>5.5504006943779247</v>
      </c>
      <c r="K1379" s="18">
        <f t="shared" si="43"/>
        <v>238.50038850038851</v>
      </c>
    </row>
    <row r="1380" spans="1:11" x14ac:dyDescent="0.25">
      <c r="A1380" s="8">
        <v>45411</v>
      </c>
      <c r="B1380" s="3" t="s">
        <v>22</v>
      </c>
      <c r="C1380" s="3" t="s">
        <v>38</v>
      </c>
      <c r="D1380" s="3">
        <v>30542</v>
      </c>
      <c r="E1380" s="3">
        <v>29311</v>
      </c>
      <c r="F1380" s="3">
        <v>16783</v>
      </c>
      <c r="G1380" s="3">
        <v>19681.862000000001</v>
      </c>
      <c r="H1380" s="3">
        <v>8</v>
      </c>
      <c r="I1380" s="3">
        <v>11657</v>
      </c>
      <c r="J1380" s="18">
        <f t="shared" si="42"/>
        <v>0.85271403691378378</v>
      </c>
      <c r="K1380" s="18">
        <f t="shared" si="43"/>
        <v>38.167114137908456</v>
      </c>
    </row>
    <row r="1381" spans="1:11" x14ac:dyDescent="0.25">
      <c r="A1381" s="8">
        <v>45411</v>
      </c>
      <c r="B1381" s="3" t="s">
        <v>30</v>
      </c>
      <c r="C1381" s="3" t="s">
        <v>38</v>
      </c>
      <c r="D1381" s="3">
        <v>46504</v>
      </c>
      <c r="E1381" s="3">
        <v>39741</v>
      </c>
      <c r="F1381" s="3">
        <v>14351</v>
      </c>
      <c r="G1381" s="3">
        <v>8426.9759000000013</v>
      </c>
      <c r="H1381" s="3">
        <v>1</v>
      </c>
      <c r="I1381" s="3">
        <v>11443</v>
      </c>
      <c r="J1381" s="18">
        <f t="shared" si="42"/>
        <v>1.7029833917052022</v>
      </c>
      <c r="K1381" s="18">
        <f t="shared" si="43"/>
        <v>24.606485463616032</v>
      </c>
    </row>
    <row r="1382" spans="1:11" x14ac:dyDescent="0.25">
      <c r="A1382" s="8">
        <v>45411</v>
      </c>
      <c r="B1382" s="3" t="s">
        <v>19</v>
      </c>
      <c r="C1382" s="3" t="s">
        <v>38</v>
      </c>
      <c r="D1382" s="3">
        <v>38625</v>
      </c>
      <c r="E1382" s="3">
        <v>17216</v>
      </c>
      <c r="F1382" s="3">
        <v>35081</v>
      </c>
      <c r="G1382" s="3">
        <v>1084.1300000000001</v>
      </c>
      <c r="H1382" s="3">
        <v>2</v>
      </c>
      <c r="I1382" s="3">
        <v>14855</v>
      </c>
      <c r="J1382" s="18">
        <f t="shared" si="42"/>
        <v>32.358665473697798</v>
      </c>
      <c r="K1382" s="18">
        <f t="shared" si="43"/>
        <v>38.459546925566343</v>
      </c>
    </row>
    <row r="1383" spans="1:11" x14ac:dyDescent="0.25">
      <c r="A1383" s="8">
        <v>45412</v>
      </c>
      <c r="B1383" s="3" t="s">
        <v>22</v>
      </c>
      <c r="C1383" s="3" t="s">
        <v>38</v>
      </c>
      <c r="D1383" s="3">
        <v>49382</v>
      </c>
      <c r="E1383" s="3">
        <v>9782</v>
      </c>
      <c r="F1383" s="3">
        <v>23588</v>
      </c>
      <c r="G1383" s="3">
        <v>13473.861200000001</v>
      </c>
      <c r="H1383" s="3">
        <v>2</v>
      </c>
      <c r="I1383" s="3">
        <v>8926</v>
      </c>
      <c r="J1383" s="18">
        <f t="shared" si="42"/>
        <v>1.7506488785857464</v>
      </c>
      <c r="K1383" s="18">
        <f t="shared" si="43"/>
        <v>18.075412093475354</v>
      </c>
    </row>
    <row r="1384" spans="1:11" x14ac:dyDescent="0.25">
      <c r="A1384" s="8">
        <v>45412</v>
      </c>
      <c r="B1384" s="3" t="s">
        <v>32</v>
      </c>
      <c r="C1384" s="3" t="s">
        <v>38</v>
      </c>
      <c r="D1384" s="3">
        <v>10120</v>
      </c>
      <c r="E1384" s="3">
        <v>23592</v>
      </c>
      <c r="F1384" s="3">
        <v>21003</v>
      </c>
      <c r="G1384" s="3">
        <v>5337.4699999999993</v>
      </c>
      <c r="H1384" s="3">
        <v>5</v>
      </c>
      <c r="I1384" s="3">
        <v>9626</v>
      </c>
      <c r="J1384" s="18">
        <f t="shared" si="42"/>
        <v>3.9350104075526424</v>
      </c>
      <c r="K1384" s="18">
        <f t="shared" si="43"/>
        <v>95.118577075098813</v>
      </c>
    </row>
    <row r="1385" spans="1:11" x14ac:dyDescent="0.25">
      <c r="A1385" s="8">
        <v>45412</v>
      </c>
      <c r="B1385" s="3" t="s">
        <v>21</v>
      </c>
      <c r="C1385" s="3" t="s">
        <v>38</v>
      </c>
      <c r="D1385" s="3">
        <v>27781</v>
      </c>
      <c r="E1385" s="3">
        <v>34839</v>
      </c>
      <c r="F1385" s="3">
        <v>32825</v>
      </c>
      <c r="G1385" s="3">
        <v>9476.3114999999998</v>
      </c>
      <c r="H1385" s="3">
        <v>9</v>
      </c>
      <c r="I1385" s="3">
        <v>19728</v>
      </c>
      <c r="J1385" s="18">
        <f t="shared" si="42"/>
        <v>3.4639004849091339</v>
      </c>
      <c r="K1385" s="18">
        <f t="shared" si="43"/>
        <v>71.012562542745044</v>
      </c>
    </row>
    <row r="1386" spans="1:11" x14ac:dyDescent="0.25">
      <c r="A1386" s="8">
        <v>45412</v>
      </c>
      <c r="B1386" s="3" t="s">
        <v>19</v>
      </c>
      <c r="C1386" s="3" t="s">
        <v>38</v>
      </c>
      <c r="D1386" s="3">
        <v>31174</v>
      </c>
      <c r="E1386" s="3">
        <v>29805</v>
      </c>
      <c r="F1386" s="3">
        <v>15087</v>
      </c>
      <c r="G1386" s="3">
        <v>16773.239000000001</v>
      </c>
      <c r="H1386" s="3">
        <v>9</v>
      </c>
      <c r="I1386" s="3">
        <v>246</v>
      </c>
      <c r="J1386" s="18">
        <f t="shared" si="42"/>
        <v>0.89946849263878004</v>
      </c>
      <c r="K1386" s="18">
        <f t="shared" si="43"/>
        <v>0.78911913774299092</v>
      </c>
    </row>
    <row r="1387" spans="1:11" x14ac:dyDescent="0.25">
      <c r="A1387" s="8">
        <v>45412</v>
      </c>
      <c r="B1387" s="3" t="s">
        <v>21</v>
      </c>
      <c r="C1387" s="3" t="s">
        <v>38</v>
      </c>
      <c r="D1387" s="3">
        <v>17049</v>
      </c>
      <c r="E1387" s="3">
        <v>12058</v>
      </c>
      <c r="F1387" s="3">
        <v>16368</v>
      </c>
      <c r="G1387" s="3">
        <v>6654.83</v>
      </c>
      <c r="H1387" s="3">
        <v>7</v>
      </c>
      <c r="I1387" s="3">
        <v>19084</v>
      </c>
      <c r="J1387" s="18">
        <f t="shared" si="42"/>
        <v>2.4595669611395032</v>
      </c>
      <c r="K1387" s="18">
        <f t="shared" si="43"/>
        <v>111.93618394040705</v>
      </c>
    </row>
    <row r="1388" spans="1:11" x14ac:dyDescent="0.25">
      <c r="A1388" s="8">
        <v>45412</v>
      </c>
      <c r="B1388" s="3" t="s">
        <v>22</v>
      </c>
      <c r="C1388" s="3" t="s">
        <v>38</v>
      </c>
      <c r="D1388" s="3">
        <v>9424</v>
      </c>
      <c r="E1388" s="3">
        <v>26409</v>
      </c>
      <c r="F1388" s="3">
        <v>22080</v>
      </c>
      <c r="G1388" s="3">
        <v>13856.2562</v>
      </c>
      <c r="H1388" s="3">
        <v>6</v>
      </c>
      <c r="I1388" s="3">
        <v>17601</v>
      </c>
      <c r="J1388" s="18">
        <f t="shared" si="42"/>
        <v>1.5935040231141222</v>
      </c>
      <c r="K1388" s="18">
        <f t="shared" si="43"/>
        <v>186.76782682512734</v>
      </c>
    </row>
    <row r="1389" spans="1:11" x14ac:dyDescent="0.25">
      <c r="A1389" s="8">
        <v>45412</v>
      </c>
      <c r="B1389" s="3" t="s">
        <v>21</v>
      </c>
      <c r="C1389" s="3" t="s">
        <v>38</v>
      </c>
      <c r="D1389" s="3">
        <v>19778</v>
      </c>
      <c r="E1389" s="3">
        <v>35606</v>
      </c>
      <c r="F1389" s="3">
        <v>6245</v>
      </c>
      <c r="G1389" s="3">
        <v>7862.4366</v>
      </c>
      <c r="H1389" s="3">
        <v>10</v>
      </c>
      <c r="I1389" s="3">
        <v>261</v>
      </c>
      <c r="J1389" s="18">
        <f t="shared" si="42"/>
        <v>0.79428303434586678</v>
      </c>
      <c r="K1389" s="18">
        <f t="shared" si="43"/>
        <v>1.3196480938416422</v>
      </c>
    </row>
    <row r="1390" spans="1:11" x14ac:dyDescent="0.25">
      <c r="A1390" s="8">
        <v>45412</v>
      </c>
      <c r="B1390" s="3" t="s">
        <v>19</v>
      </c>
      <c r="C1390" s="3" t="s">
        <v>38</v>
      </c>
      <c r="D1390" s="3">
        <v>40812</v>
      </c>
      <c r="E1390" s="3">
        <v>6185</v>
      </c>
      <c r="F1390" s="3">
        <v>28897</v>
      </c>
      <c r="G1390" s="3">
        <v>2918.12</v>
      </c>
      <c r="H1390" s="3">
        <v>9</v>
      </c>
      <c r="I1390" s="3">
        <v>975</v>
      </c>
      <c r="J1390" s="18">
        <f t="shared" si="42"/>
        <v>9.9026085287788028</v>
      </c>
      <c r="K1390" s="18">
        <f t="shared" si="43"/>
        <v>2.38900323434284</v>
      </c>
    </row>
    <row r="1391" spans="1:11" x14ac:dyDescent="0.25">
      <c r="A1391" s="8">
        <v>45412</v>
      </c>
      <c r="B1391" s="3" t="s">
        <v>32</v>
      </c>
      <c r="C1391" s="3" t="s">
        <v>38</v>
      </c>
      <c r="D1391" s="3">
        <v>9947</v>
      </c>
      <c r="E1391" s="3">
        <v>10345</v>
      </c>
      <c r="F1391" s="3">
        <v>5179</v>
      </c>
      <c r="G1391" s="3">
        <v>3020.71</v>
      </c>
      <c r="H1391" s="3">
        <v>8</v>
      </c>
      <c r="I1391" s="3">
        <v>2139</v>
      </c>
      <c r="J1391" s="18">
        <f t="shared" si="42"/>
        <v>1.7144975850048498</v>
      </c>
      <c r="K1391" s="18">
        <f t="shared" si="43"/>
        <v>21.503971046546695</v>
      </c>
    </row>
    <row r="1392" spans="1:11" x14ac:dyDescent="0.25">
      <c r="A1392" s="8">
        <v>45413</v>
      </c>
      <c r="B1392" s="3" t="s">
        <v>19</v>
      </c>
      <c r="C1392" s="3" t="s">
        <v>38</v>
      </c>
      <c r="D1392" s="3">
        <v>31153</v>
      </c>
      <c r="E1392" s="3">
        <v>8536</v>
      </c>
      <c r="F1392" s="3">
        <v>33668</v>
      </c>
      <c r="G1392" s="3">
        <v>14539.7763</v>
      </c>
      <c r="H1392" s="3">
        <v>6</v>
      </c>
      <c r="I1392" s="3">
        <v>456</v>
      </c>
      <c r="J1392" s="18">
        <f t="shared" si="42"/>
        <v>2.3155789542649292</v>
      </c>
      <c r="K1392" s="18">
        <f t="shared" si="43"/>
        <v>1.4637434596989054</v>
      </c>
    </row>
    <row r="1393" spans="1:11" x14ac:dyDescent="0.25">
      <c r="A1393" s="8">
        <v>45413</v>
      </c>
      <c r="B1393" s="3" t="s">
        <v>30</v>
      </c>
      <c r="C1393" s="3" t="s">
        <v>38</v>
      </c>
      <c r="D1393" s="3">
        <v>42221</v>
      </c>
      <c r="E1393" s="3">
        <v>24013</v>
      </c>
      <c r="F1393" s="3">
        <v>30450</v>
      </c>
      <c r="G1393" s="3">
        <v>7002.3504700000003</v>
      </c>
      <c r="H1393" s="3">
        <v>2</v>
      </c>
      <c r="I1393" s="3">
        <v>19366</v>
      </c>
      <c r="J1393" s="18">
        <f t="shared" si="42"/>
        <v>4.3485398410799618</v>
      </c>
      <c r="K1393" s="18">
        <f t="shared" si="43"/>
        <v>45.868169868075128</v>
      </c>
    </row>
    <row r="1394" spans="1:11" x14ac:dyDescent="0.25">
      <c r="A1394" s="8">
        <v>45413</v>
      </c>
      <c r="B1394" s="3" t="s">
        <v>22</v>
      </c>
      <c r="C1394" s="3" t="s">
        <v>38</v>
      </c>
      <c r="D1394" s="3">
        <v>23179</v>
      </c>
      <c r="E1394" s="3">
        <v>23963</v>
      </c>
      <c r="F1394" s="3">
        <v>36684</v>
      </c>
      <c r="G1394" s="3">
        <v>11430.763700000001</v>
      </c>
      <c r="H1394" s="3">
        <v>6</v>
      </c>
      <c r="I1394" s="3">
        <v>15728</v>
      </c>
      <c r="J1394" s="18">
        <f t="shared" si="42"/>
        <v>3.2092343926241775</v>
      </c>
      <c r="K1394" s="18">
        <f t="shared" si="43"/>
        <v>67.854523491091072</v>
      </c>
    </row>
    <row r="1395" spans="1:11" x14ac:dyDescent="0.25">
      <c r="A1395" s="8">
        <v>45413</v>
      </c>
      <c r="B1395" s="3" t="s">
        <v>22</v>
      </c>
      <c r="C1395" s="3" t="s">
        <v>38</v>
      </c>
      <c r="D1395" s="3">
        <v>39225</v>
      </c>
      <c r="E1395" s="3">
        <v>28232</v>
      </c>
      <c r="F1395" s="3">
        <v>20946</v>
      </c>
      <c r="G1395" s="3">
        <v>13338.1929</v>
      </c>
      <c r="H1395" s="3">
        <v>5</v>
      </c>
      <c r="I1395" s="3">
        <v>4370</v>
      </c>
      <c r="J1395" s="18">
        <f t="shared" si="42"/>
        <v>1.5703776483844374</v>
      </c>
      <c r="K1395" s="18">
        <f t="shared" si="43"/>
        <v>11.140854047163799</v>
      </c>
    </row>
    <row r="1396" spans="1:11" x14ac:dyDescent="0.25">
      <c r="A1396" s="8">
        <v>45413</v>
      </c>
      <c r="B1396" s="3" t="s">
        <v>32</v>
      </c>
      <c r="C1396" s="3" t="s">
        <v>38</v>
      </c>
      <c r="D1396" s="3">
        <v>30313</v>
      </c>
      <c r="E1396" s="3">
        <v>18145</v>
      </c>
      <c r="F1396" s="3">
        <v>21821</v>
      </c>
      <c r="G1396" s="3">
        <v>1036.67</v>
      </c>
      <c r="H1396" s="3">
        <v>6</v>
      </c>
      <c r="I1396" s="3">
        <v>3486</v>
      </c>
      <c r="J1396" s="18">
        <f t="shared" si="42"/>
        <v>21.049128459394019</v>
      </c>
      <c r="K1396" s="18">
        <f t="shared" si="43"/>
        <v>11.500016494573286</v>
      </c>
    </row>
    <row r="1397" spans="1:11" x14ac:dyDescent="0.25">
      <c r="A1397" s="8">
        <v>45413</v>
      </c>
      <c r="B1397" s="3" t="s">
        <v>19</v>
      </c>
      <c r="C1397" s="3" t="s">
        <v>38</v>
      </c>
      <c r="D1397" s="3">
        <v>44478</v>
      </c>
      <c r="E1397" s="3">
        <v>5518</v>
      </c>
      <c r="F1397" s="3">
        <v>21725</v>
      </c>
      <c r="G1397" s="3">
        <v>16524.78</v>
      </c>
      <c r="H1397" s="3">
        <v>3</v>
      </c>
      <c r="I1397" s="3">
        <v>5628</v>
      </c>
      <c r="J1397" s="18">
        <f t="shared" si="42"/>
        <v>1.3146922379602028</v>
      </c>
      <c r="K1397" s="18">
        <f t="shared" si="43"/>
        <v>12.653446647780925</v>
      </c>
    </row>
    <row r="1398" spans="1:11" x14ac:dyDescent="0.25">
      <c r="A1398" s="8">
        <v>45413</v>
      </c>
      <c r="B1398" s="3" t="s">
        <v>21</v>
      </c>
      <c r="C1398" s="3" t="s">
        <v>38</v>
      </c>
      <c r="D1398" s="3">
        <v>15406</v>
      </c>
      <c r="E1398" s="3">
        <v>13314</v>
      </c>
      <c r="F1398" s="3">
        <v>34995</v>
      </c>
      <c r="G1398" s="3">
        <v>5273.4255999999996</v>
      </c>
      <c r="H1398" s="3">
        <v>6</v>
      </c>
      <c r="I1398" s="3">
        <v>4990</v>
      </c>
      <c r="J1398" s="18">
        <f t="shared" si="42"/>
        <v>6.6361038638717122</v>
      </c>
      <c r="K1398" s="18">
        <f t="shared" si="43"/>
        <v>32.389977930676359</v>
      </c>
    </row>
    <row r="1399" spans="1:11" x14ac:dyDescent="0.25">
      <c r="A1399" s="8">
        <v>45413</v>
      </c>
      <c r="B1399" s="3" t="s">
        <v>22</v>
      </c>
      <c r="C1399" s="3" t="s">
        <v>38</v>
      </c>
      <c r="D1399" s="3">
        <v>26153</v>
      </c>
      <c r="E1399" s="3">
        <v>25816</v>
      </c>
      <c r="F1399" s="3">
        <v>5633</v>
      </c>
      <c r="G1399" s="3">
        <v>10739.7433</v>
      </c>
      <c r="H1399" s="3">
        <v>5</v>
      </c>
      <c r="I1399" s="3">
        <v>5097</v>
      </c>
      <c r="J1399" s="18">
        <f t="shared" si="42"/>
        <v>0.52450043196097618</v>
      </c>
      <c r="K1399" s="18">
        <f t="shared" si="43"/>
        <v>19.489159943409934</v>
      </c>
    </row>
    <row r="1400" spans="1:11" x14ac:dyDescent="0.25">
      <c r="A1400" s="8">
        <v>45413</v>
      </c>
      <c r="B1400" s="3" t="s">
        <v>22</v>
      </c>
      <c r="C1400" s="3" t="s">
        <v>38</v>
      </c>
      <c r="D1400" s="3">
        <v>28258</v>
      </c>
      <c r="E1400" s="3">
        <v>13452</v>
      </c>
      <c r="F1400" s="3">
        <v>13987</v>
      </c>
      <c r="G1400" s="3">
        <v>14647.9848</v>
      </c>
      <c r="H1400" s="3">
        <v>10</v>
      </c>
      <c r="I1400" s="3">
        <v>19448</v>
      </c>
      <c r="J1400" s="18">
        <f t="shared" si="42"/>
        <v>0.95487537644086029</v>
      </c>
      <c r="K1400" s="18">
        <f t="shared" si="43"/>
        <v>68.822988180338314</v>
      </c>
    </row>
    <row r="1401" spans="1:11" x14ac:dyDescent="0.25">
      <c r="A1401" s="8">
        <v>45413</v>
      </c>
      <c r="B1401" s="3" t="s">
        <v>32</v>
      </c>
      <c r="C1401" s="3" t="s">
        <v>38</v>
      </c>
      <c r="D1401" s="3">
        <v>23474</v>
      </c>
      <c r="E1401" s="3">
        <v>32103</v>
      </c>
      <c r="F1401" s="3">
        <v>37106</v>
      </c>
      <c r="G1401" s="3">
        <v>2937.98</v>
      </c>
      <c r="H1401" s="3">
        <v>2</v>
      </c>
      <c r="I1401" s="3">
        <v>19551</v>
      </c>
      <c r="J1401" s="18">
        <f t="shared" si="42"/>
        <v>12.6297660297211</v>
      </c>
      <c r="K1401" s="18">
        <f t="shared" si="43"/>
        <v>83.287892987986709</v>
      </c>
    </row>
    <row r="1402" spans="1:11" x14ac:dyDescent="0.25">
      <c r="A1402" s="8">
        <v>45414</v>
      </c>
      <c r="B1402" s="3" t="s">
        <v>32</v>
      </c>
      <c r="C1402" s="3" t="s">
        <v>38</v>
      </c>
      <c r="D1402" s="3">
        <v>45857</v>
      </c>
      <c r="E1402" s="3">
        <v>28457</v>
      </c>
      <c r="F1402" s="3">
        <v>5440</v>
      </c>
      <c r="G1402" s="3">
        <v>7131.04</v>
      </c>
      <c r="H1402" s="3">
        <v>3</v>
      </c>
      <c r="I1402" s="3">
        <v>2107</v>
      </c>
      <c r="J1402" s="18">
        <f t="shared" si="42"/>
        <v>0.76286207902353653</v>
      </c>
      <c r="K1402" s="18">
        <f t="shared" si="43"/>
        <v>4.5947183636086093</v>
      </c>
    </row>
    <row r="1403" spans="1:11" x14ac:dyDescent="0.25">
      <c r="A1403" s="8">
        <v>45414</v>
      </c>
      <c r="B1403" s="3" t="s">
        <v>19</v>
      </c>
      <c r="C1403" s="3" t="s">
        <v>38</v>
      </c>
      <c r="D1403" s="3">
        <v>5938</v>
      </c>
      <c r="E1403" s="3">
        <v>33581</v>
      </c>
      <c r="F1403" s="3">
        <v>16912</v>
      </c>
      <c r="G1403" s="3">
        <v>11459.7176</v>
      </c>
      <c r="H1403" s="3">
        <v>10</v>
      </c>
      <c r="I1403" s="3">
        <v>9679</v>
      </c>
      <c r="J1403" s="18">
        <f t="shared" si="42"/>
        <v>1.4757780767651727</v>
      </c>
      <c r="K1403" s="18">
        <f t="shared" si="43"/>
        <v>163.00101044122601</v>
      </c>
    </row>
    <row r="1404" spans="1:11" x14ac:dyDescent="0.25">
      <c r="A1404" s="8">
        <v>45414</v>
      </c>
      <c r="B1404" s="3" t="s">
        <v>21</v>
      </c>
      <c r="C1404" s="3" t="s">
        <v>38</v>
      </c>
      <c r="D1404" s="3">
        <v>43911</v>
      </c>
      <c r="E1404" s="3">
        <v>35190</v>
      </c>
      <c r="F1404" s="3">
        <v>26866</v>
      </c>
      <c r="G1404" s="3">
        <v>4973.2116999999998</v>
      </c>
      <c r="H1404" s="3">
        <v>1</v>
      </c>
      <c r="I1404" s="3">
        <v>18327</v>
      </c>
      <c r="J1404" s="18">
        <f t="shared" si="42"/>
        <v>5.4021428446329764</v>
      </c>
      <c r="K1404" s="18">
        <f t="shared" si="43"/>
        <v>41.736694677871149</v>
      </c>
    </row>
    <row r="1405" spans="1:11" x14ac:dyDescent="0.25">
      <c r="A1405" s="8">
        <v>45414</v>
      </c>
      <c r="B1405" s="3" t="s">
        <v>30</v>
      </c>
      <c r="C1405" s="3" t="s">
        <v>38</v>
      </c>
      <c r="D1405" s="3">
        <v>31141</v>
      </c>
      <c r="E1405" s="3">
        <v>6587</v>
      </c>
      <c r="F1405" s="3">
        <v>31548</v>
      </c>
      <c r="G1405" s="3">
        <v>7086.2870800000001</v>
      </c>
      <c r="H1405" s="3">
        <v>4</v>
      </c>
      <c r="I1405" s="3">
        <v>10377</v>
      </c>
      <c r="J1405" s="18">
        <f t="shared" si="42"/>
        <v>4.4519788210443201</v>
      </c>
      <c r="K1405" s="18">
        <f t="shared" si="43"/>
        <v>33.322629331106903</v>
      </c>
    </row>
    <row r="1406" spans="1:11" x14ac:dyDescent="0.25">
      <c r="A1406" s="8">
        <v>45414</v>
      </c>
      <c r="B1406" s="3" t="s">
        <v>30</v>
      </c>
      <c r="C1406" s="3" t="s">
        <v>38</v>
      </c>
      <c r="D1406" s="3">
        <v>23213</v>
      </c>
      <c r="E1406" s="3">
        <v>33014</v>
      </c>
      <c r="F1406" s="3">
        <v>7831</v>
      </c>
      <c r="G1406" s="3">
        <v>6731.4522999999999</v>
      </c>
      <c r="H1406" s="3">
        <v>4</v>
      </c>
      <c r="I1406" s="3">
        <v>18537</v>
      </c>
      <c r="J1406" s="18">
        <f t="shared" si="42"/>
        <v>1.1633447955948526</v>
      </c>
      <c r="K1406" s="18">
        <f t="shared" si="43"/>
        <v>79.856115107913666</v>
      </c>
    </row>
    <row r="1407" spans="1:11" x14ac:dyDescent="0.25">
      <c r="A1407" s="8">
        <v>45414</v>
      </c>
      <c r="B1407" s="3" t="s">
        <v>30</v>
      </c>
      <c r="C1407" s="3" t="s">
        <v>38</v>
      </c>
      <c r="D1407" s="3">
        <v>43804</v>
      </c>
      <c r="E1407" s="3">
        <v>8420</v>
      </c>
      <c r="F1407" s="3">
        <v>38698</v>
      </c>
      <c r="G1407" s="3">
        <v>5681.07</v>
      </c>
      <c r="H1407" s="3">
        <v>3</v>
      </c>
      <c r="I1407" s="3">
        <v>12628</v>
      </c>
      <c r="J1407" s="18">
        <f t="shared" si="42"/>
        <v>6.8117449705777258</v>
      </c>
      <c r="K1407" s="18">
        <f t="shared" si="43"/>
        <v>28.828417496119073</v>
      </c>
    </row>
    <row r="1408" spans="1:11" x14ac:dyDescent="0.25">
      <c r="A1408" s="8">
        <v>45414</v>
      </c>
      <c r="B1408" s="3" t="s">
        <v>32</v>
      </c>
      <c r="C1408" s="3" t="s">
        <v>38</v>
      </c>
      <c r="D1408" s="3">
        <v>7591</v>
      </c>
      <c r="E1408" s="3">
        <v>8413</v>
      </c>
      <c r="F1408" s="3">
        <v>34328</v>
      </c>
      <c r="G1408" s="3">
        <v>6722.75</v>
      </c>
      <c r="H1408" s="3">
        <v>3</v>
      </c>
      <c r="I1408" s="3">
        <v>2497</v>
      </c>
      <c r="J1408" s="18">
        <f t="shared" si="42"/>
        <v>5.1062437246662453</v>
      </c>
      <c r="K1408" s="18">
        <f t="shared" si="43"/>
        <v>32.894216835726517</v>
      </c>
    </row>
    <row r="1409" spans="1:11" x14ac:dyDescent="0.25">
      <c r="A1409" s="8">
        <v>45414</v>
      </c>
      <c r="B1409" s="3" t="s">
        <v>30</v>
      </c>
      <c r="C1409" s="3" t="s">
        <v>38</v>
      </c>
      <c r="D1409" s="3">
        <v>25976</v>
      </c>
      <c r="E1409" s="3">
        <v>17341</v>
      </c>
      <c r="F1409" s="3">
        <v>9794</v>
      </c>
      <c r="G1409" s="3">
        <v>465.77780000000001</v>
      </c>
      <c r="H1409" s="3">
        <v>5</v>
      </c>
      <c r="I1409" s="3">
        <v>18232</v>
      </c>
      <c r="J1409" s="18">
        <f t="shared" si="42"/>
        <v>21.027193653282744</v>
      </c>
      <c r="K1409" s="18">
        <f t="shared" si="43"/>
        <v>70.187865722205117</v>
      </c>
    </row>
    <row r="1410" spans="1:11" x14ac:dyDescent="0.25">
      <c r="A1410" s="8">
        <v>45415</v>
      </c>
      <c r="B1410" s="3" t="s">
        <v>22</v>
      </c>
      <c r="C1410" s="3" t="s">
        <v>38</v>
      </c>
      <c r="D1410" s="3">
        <v>12421</v>
      </c>
      <c r="E1410" s="3">
        <v>14033</v>
      </c>
      <c r="F1410" s="3">
        <v>37309</v>
      </c>
      <c r="G1410" s="3">
        <v>15874.188599999999</v>
      </c>
      <c r="H1410" s="3">
        <v>7</v>
      </c>
      <c r="I1410" s="3">
        <v>14573</v>
      </c>
      <c r="J1410" s="18">
        <f t="shared" si="42"/>
        <v>2.3502933560963237</v>
      </c>
      <c r="K1410" s="18">
        <f t="shared" si="43"/>
        <v>117.32549714193705</v>
      </c>
    </row>
    <row r="1411" spans="1:11" x14ac:dyDescent="0.25">
      <c r="A1411" s="8">
        <v>45415</v>
      </c>
      <c r="B1411" s="3" t="s">
        <v>32</v>
      </c>
      <c r="C1411" s="3" t="s">
        <v>38</v>
      </c>
      <c r="D1411" s="3">
        <v>46776</v>
      </c>
      <c r="E1411" s="3">
        <v>21090</v>
      </c>
      <c r="F1411" s="3">
        <v>12458</v>
      </c>
      <c r="G1411" s="3">
        <v>8983.83</v>
      </c>
      <c r="H1411" s="3">
        <v>5</v>
      </c>
      <c r="I1411" s="3">
        <v>13234</v>
      </c>
      <c r="J1411" s="18">
        <f t="shared" ref="J1411:J1474" si="44">IFERROR(F1411/G1411,"NA")</f>
        <v>1.3867136844753296</v>
      </c>
      <c r="K1411" s="18">
        <f t="shared" ref="K1411:K1474" si="45">(I1411/D1411)*100</f>
        <v>28.292286642722765</v>
      </c>
    </row>
    <row r="1412" spans="1:11" x14ac:dyDescent="0.25">
      <c r="A1412" s="8">
        <v>45415</v>
      </c>
      <c r="B1412" s="3" t="s">
        <v>21</v>
      </c>
      <c r="C1412" s="3" t="s">
        <v>38</v>
      </c>
      <c r="D1412" s="3">
        <v>34602</v>
      </c>
      <c r="E1412" s="3">
        <v>13340</v>
      </c>
      <c r="F1412" s="3">
        <v>36978</v>
      </c>
      <c r="G1412" s="3">
        <v>4430.3824999999997</v>
      </c>
      <c r="H1412" s="3">
        <v>9</v>
      </c>
      <c r="I1412" s="3">
        <v>11650</v>
      </c>
      <c r="J1412" s="18">
        <f t="shared" si="44"/>
        <v>8.3464576704155906</v>
      </c>
      <c r="K1412" s="18">
        <f t="shared" si="45"/>
        <v>33.668574070862952</v>
      </c>
    </row>
    <row r="1413" spans="1:11" x14ac:dyDescent="0.25">
      <c r="A1413" s="8">
        <v>45415</v>
      </c>
      <c r="B1413" s="3" t="s">
        <v>19</v>
      </c>
      <c r="C1413" s="3" t="s">
        <v>38</v>
      </c>
      <c r="D1413" s="3">
        <v>37647</v>
      </c>
      <c r="E1413" s="3">
        <v>25881</v>
      </c>
      <c r="F1413" s="3">
        <v>9561</v>
      </c>
      <c r="G1413" s="3">
        <v>9350.608400000001</v>
      </c>
      <c r="H1413" s="3">
        <v>7</v>
      </c>
      <c r="I1413" s="3">
        <v>4004</v>
      </c>
      <c r="J1413" s="18">
        <f t="shared" si="44"/>
        <v>1.0225003113166411</v>
      </c>
      <c r="K1413" s="18">
        <f t="shared" si="45"/>
        <v>10.635641618190029</v>
      </c>
    </row>
    <row r="1414" spans="1:11" x14ac:dyDescent="0.25">
      <c r="A1414" s="8">
        <v>45415</v>
      </c>
      <c r="B1414" s="3" t="s">
        <v>22</v>
      </c>
      <c r="C1414" s="3" t="s">
        <v>38</v>
      </c>
      <c r="D1414" s="3">
        <v>32405</v>
      </c>
      <c r="E1414" s="3">
        <v>38283</v>
      </c>
      <c r="F1414" s="3">
        <v>7137</v>
      </c>
      <c r="G1414" s="3">
        <v>11399.8905</v>
      </c>
      <c r="H1414" s="3">
        <v>6</v>
      </c>
      <c r="I1414" s="3">
        <v>10003</v>
      </c>
      <c r="J1414" s="18">
        <f t="shared" si="44"/>
        <v>0.62605864503698527</v>
      </c>
      <c r="K1414" s="18">
        <f t="shared" si="45"/>
        <v>30.868693102916218</v>
      </c>
    </row>
    <row r="1415" spans="1:11" x14ac:dyDescent="0.25">
      <c r="A1415" s="8">
        <v>45415</v>
      </c>
      <c r="B1415" s="3" t="s">
        <v>32</v>
      </c>
      <c r="C1415" s="3" t="s">
        <v>37</v>
      </c>
      <c r="D1415" s="3">
        <v>17852</v>
      </c>
      <c r="E1415" s="3">
        <v>18284</v>
      </c>
      <c r="F1415" s="3">
        <v>36757</v>
      </c>
      <c r="G1415" s="3">
        <v>8873.23</v>
      </c>
      <c r="H1415" s="3">
        <v>7</v>
      </c>
      <c r="I1415" s="3">
        <v>14480</v>
      </c>
      <c r="J1415" s="18">
        <f t="shared" si="44"/>
        <v>4.1424599610288473</v>
      </c>
      <c r="K1415" s="18">
        <f t="shared" si="45"/>
        <v>81.111360071700645</v>
      </c>
    </row>
    <row r="1416" spans="1:11" x14ac:dyDescent="0.25">
      <c r="A1416" s="8">
        <v>45415</v>
      </c>
      <c r="B1416" s="3" t="s">
        <v>21</v>
      </c>
      <c r="C1416" s="3" t="s">
        <v>37</v>
      </c>
      <c r="D1416" s="3">
        <v>40015</v>
      </c>
      <c r="E1416" s="3">
        <v>21113</v>
      </c>
      <c r="F1416" s="3">
        <v>22624</v>
      </c>
      <c r="G1416" s="3">
        <v>5468.9656999999997</v>
      </c>
      <c r="H1416" s="3">
        <v>4</v>
      </c>
      <c r="I1416" s="3">
        <v>11606</v>
      </c>
      <c r="J1416" s="18">
        <f t="shared" si="44"/>
        <v>4.1367968352772815</v>
      </c>
      <c r="K1416" s="18">
        <f t="shared" si="45"/>
        <v>29.00412345370486</v>
      </c>
    </row>
    <row r="1417" spans="1:11" x14ac:dyDescent="0.25">
      <c r="A1417" s="8">
        <v>45415</v>
      </c>
      <c r="B1417" s="3" t="s">
        <v>19</v>
      </c>
      <c r="C1417" s="3" t="s">
        <v>37</v>
      </c>
      <c r="D1417" s="3">
        <v>31871</v>
      </c>
      <c r="E1417" s="3">
        <v>13099</v>
      </c>
      <c r="F1417" s="3">
        <v>37740</v>
      </c>
      <c r="G1417" s="3">
        <v>8877.7126399999997</v>
      </c>
      <c r="H1417" s="3">
        <v>3</v>
      </c>
      <c r="I1417" s="3">
        <v>6879</v>
      </c>
      <c r="J1417" s="18">
        <f t="shared" si="44"/>
        <v>4.2510950208003129</v>
      </c>
      <c r="K1417" s="18">
        <f t="shared" si="45"/>
        <v>21.583885036553607</v>
      </c>
    </row>
    <row r="1418" spans="1:11" x14ac:dyDescent="0.25">
      <c r="A1418" s="8">
        <v>45415</v>
      </c>
      <c r="B1418" s="3" t="s">
        <v>32</v>
      </c>
      <c r="C1418" s="3" t="s">
        <v>37</v>
      </c>
      <c r="D1418" s="3">
        <v>17983</v>
      </c>
      <c r="E1418" s="3">
        <v>11816</v>
      </c>
      <c r="F1418" s="3">
        <v>25843</v>
      </c>
      <c r="G1418" s="3">
        <v>5343.93</v>
      </c>
      <c r="H1418" s="3">
        <v>1</v>
      </c>
      <c r="I1418" s="3">
        <v>10542</v>
      </c>
      <c r="J1418" s="18">
        <f t="shared" si="44"/>
        <v>4.835954063769548</v>
      </c>
      <c r="K1418" s="18">
        <f t="shared" si="45"/>
        <v>58.622031919034647</v>
      </c>
    </row>
    <row r="1419" spans="1:11" x14ac:dyDescent="0.25">
      <c r="A1419" s="8">
        <v>45416</v>
      </c>
      <c r="B1419" s="3" t="s">
        <v>30</v>
      </c>
      <c r="C1419" s="3" t="s">
        <v>37</v>
      </c>
      <c r="D1419" s="3">
        <v>43816</v>
      </c>
      <c r="E1419" s="3">
        <v>38821</v>
      </c>
      <c r="F1419" s="3">
        <v>33656</v>
      </c>
      <c r="G1419" s="3">
        <v>7011.9274500000001</v>
      </c>
      <c r="H1419" s="3">
        <v>2</v>
      </c>
      <c r="I1419" s="3">
        <v>7529</v>
      </c>
      <c r="J1419" s="18">
        <f t="shared" si="44"/>
        <v>4.7998214813246536</v>
      </c>
      <c r="K1419" s="18">
        <f t="shared" si="45"/>
        <v>17.183220741281723</v>
      </c>
    </row>
    <row r="1420" spans="1:11" x14ac:dyDescent="0.25">
      <c r="A1420" s="8">
        <v>45416</v>
      </c>
      <c r="B1420" s="3" t="s">
        <v>22</v>
      </c>
      <c r="C1420" s="3" t="s">
        <v>37</v>
      </c>
      <c r="D1420" s="3">
        <v>28156</v>
      </c>
      <c r="E1420" s="3">
        <v>27784</v>
      </c>
      <c r="F1420" s="3">
        <v>26924</v>
      </c>
      <c r="G1420" s="3">
        <v>14160.710800000001</v>
      </c>
      <c r="H1420" s="3">
        <v>3</v>
      </c>
      <c r="I1420" s="3">
        <v>19094</v>
      </c>
      <c r="J1420" s="18">
        <f t="shared" si="44"/>
        <v>1.9013169875625169</v>
      </c>
      <c r="K1420" s="18">
        <f t="shared" si="45"/>
        <v>67.81503054411138</v>
      </c>
    </row>
    <row r="1421" spans="1:11" x14ac:dyDescent="0.25">
      <c r="A1421" s="8">
        <v>45416</v>
      </c>
      <c r="B1421" s="3" t="s">
        <v>19</v>
      </c>
      <c r="C1421" s="3" t="s">
        <v>37</v>
      </c>
      <c r="D1421" s="3">
        <v>9999</v>
      </c>
      <c r="E1421" s="3">
        <v>27952</v>
      </c>
      <c r="F1421" s="3">
        <v>32338</v>
      </c>
      <c r="G1421" s="3">
        <v>5076</v>
      </c>
      <c r="H1421" s="3">
        <v>8</v>
      </c>
      <c r="I1421" s="3">
        <v>19951</v>
      </c>
      <c r="J1421" s="18">
        <f t="shared" si="44"/>
        <v>6.3707643814026795</v>
      </c>
      <c r="K1421" s="18">
        <f t="shared" si="45"/>
        <v>199.52995299529951</v>
      </c>
    </row>
    <row r="1422" spans="1:11" x14ac:dyDescent="0.25">
      <c r="A1422" s="8">
        <v>45416</v>
      </c>
      <c r="B1422" s="3" t="s">
        <v>21</v>
      </c>
      <c r="C1422" s="3" t="s">
        <v>37</v>
      </c>
      <c r="D1422" s="3">
        <v>16164</v>
      </c>
      <c r="E1422" s="3">
        <v>14852</v>
      </c>
      <c r="F1422" s="3">
        <v>9178</v>
      </c>
      <c r="G1422" s="3">
        <v>5085.7048999999997</v>
      </c>
      <c r="H1422" s="3">
        <v>8</v>
      </c>
      <c r="I1422" s="3">
        <v>5328</v>
      </c>
      <c r="J1422" s="18">
        <f t="shared" si="44"/>
        <v>1.8046662518700212</v>
      </c>
      <c r="K1422" s="18">
        <f t="shared" si="45"/>
        <v>32.962138084632514</v>
      </c>
    </row>
    <row r="1423" spans="1:11" x14ac:dyDescent="0.25">
      <c r="A1423" s="8">
        <v>45416</v>
      </c>
      <c r="B1423" s="3" t="s">
        <v>19</v>
      </c>
      <c r="C1423" s="3" t="s">
        <v>37</v>
      </c>
      <c r="D1423" s="3">
        <v>33985</v>
      </c>
      <c r="E1423" s="3">
        <v>32061</v>
      </c>
      <c r="F1423" s="3">
        <v>35401</v>
      </c>
      <c r="G1423" s="3">
        <v>8138.3710499999997</v>
      </c>
      <c r="H1423" s="3">
        <v>2</v>
      </c>
      <c r="I1423" s="3">
        <v>18677</v>
      </c>
      <c r="J1423" s="18">
        <f t="shared" si="44"/>
        <v>4.3498876842190679</v>
      </c>
      <c r="K1423" s="18">
        <f t="shared" si="45"/>
        <v>54.956598499337936</v>
      </c>
    </row>
    <row r="1424" spans="1:11" x14ac:dyDescent="0.25">
      <c r="A1424" s="8">
        <v>45416</v>
      </c>
      <c r="B1424" s="3" t="s">
        <v>32</v>
      </c>
      <c r="C1424" s="3" t="s">
        <v>37</v>
      </c>
      <c r="D1424" s="3">
        <v>29885</v>
      </c>
      <c r="E1424" s="3">
        <v>28176</v>
      </c>
      <c r="F1424" s="3">
        <v>5896</v>
      </c>
      <c r="G1424" s="3">
        <v>5772.64</v>
      </c>
      <c r="H1424" s="3">
        <v>7</v>
      </c>
      <c r="I1424" s="3">
        <v>540</v>
      </c>
      <c r="J1424" s="18">
        <f t="shared" si="44"/>
        <v>1.0213697718894648</v>
      </c>
      <c r="K1424" s="18">
        <f t="shared" si="45"/>
        <v>1.8069265517818303</v>
      </c>
    </row>
    <row r="1425" spans="1:11" x14ac:dyDescent="0.25">
      <c r="A1425" s="8">
        <v>45416</v>
      </c>
      <c r="B1425" s="3" t="s">
        <v>21</v>
      </c>
      <c r="C1425" s="3" t="s">
        <v>37</v>
      </c>
      <c r="D1425" s="3">
        <v>23800</v>
      </c>
      <c r="E1425" s="3">
        <v>30336</v>
      </c>
      <c r="F1425" s="3">
        <v>15128</v>
      </c>
      <c r="G1425" s="3">
        <v>5771.2203</v>
      </c>
      <c r="H1425" s="3">
        <v>2</v>
      </c>
      <c r="I1425" s="3">
        <v>18071</v>
      </c>
      <c r="J1425" s="18">
        <f t="shared" si="44"/>
        <v>2.6212827120808404</v>
      </c>
      <c r="K1425" s="18">
        <f t="shared" si="45"/>
        <v>75.928571428571416</v>
      </c>
    </row>
    <row r="1426" spans="1:11" x14ac:dyDescent="0.25">
      <c r="A1426" s="8">
        <v>45416</v>
      </c>
      <c r="B1426" s="3" t="s">
        <v>19</v>
      </c>
      <c r="C1426" s="3" t="s">
        <v>37</v>
      </c>
      <c r="D1426" s="3">
        <v>14794</v>
      </c>
      <c r="E1426" s="3">
        <v>28596</v>
      </c>
      <c r="F1426" s="3">
        <v>14118</v>
      </c>
      <c r="G1426" s="3">
        <v>5267.38</v>
      </c>
      <c r="H1426" s="3">
        <v>8</v>
      </c>
      <c r="I1426" s="3">
        <v>8394</v>
      </c>
      <c r="J1426" s="18">
        <f t="shared" si="44"/>
        <v>2.6802698874962503</v>
      </c>
      <c r="K1426" s="18">
        <f t="shared" si="45"/>
        <v>56.739218602135999</v>
      </c>
    </row>
    <row r="1427" spans="1:11" x14ac:dyDescent="0.25">
      <c r="A1427" s="8">
        <v>45416</v>
      </c>
      <c r="B1427" s="3" t="s">
        <v>19</v>
      </c>
      <c r="C1427" s="3" t="s">
        <v>37</v>
      </c>
      <c r="D1427" s="3">
        <v>44633</v>
      </c>
      <c r="E1427" s="3">
        <v>12631</v>
      </c>
      <c r="F1427" s="3">
        <v>23098</v>
      </c>
      <c r="G1427" s="3">
        <v>8456.0016759999999</v>
      </c>
      <c r="H1427" s="3">
        <v>8</v>
      </c>
      <c r="I1427" s="3">
        <v>13445</v>
      </c>
      <c r="J1427" s="18">
        <f t="shared" si="44"/>
        <v>2.7315510196216284</v>
      </c>
      <c r="K1427" s="18">
        <f t="shared" si="45"/>
        <v>30.123451258037775</v>
      </c>
    </row>
    <row r="1428" spans="1:11" x14ac:dyDescent="0.25">
      <c r="A1428" s="8">
        <v>45416</v>
      </c>
      <c r="B1428" s="3" t="s">
        <v>32</v>
      </c>
      <c r="C1428" s="3" t="s">
        <v>37</v>
      </c>
      <c r="D1428" s="3">
        <v>48107</v>
      </c>
      <c r="E1428" s="3">
        <v>20870</v>
      </c>
      <c r="F1428" s="3">
        <v>21688</v>
      </c>
      <c r="G1428" s="3">
        <v>3097.6400000000003</v>
      </c>
      <c r="H1428" s="3">
        <v>1</v>
      </c>
      <c r="I1428" s="3">
        <v>17151</v>
      </c>
      <c r="J1428" s="18">
        <f t="shared" si="44"/>
        <v>7.0014591753722177</v>
      </c>
      <c r="K1428" s="18">
        <f t="shared" si="45"/>
        <v>35.651776248778766</v>
      </c>
    </row>
    <row r="1429" spans="1:11" x14ac:dyDescent="0.25">
      <c r="A1429" s="8">
        <v>45417</v>
      </c>
      <c r="B1429" s="3" t="s">
        <v>21</v>
      </c>
      <c r="C1429" s="3" t="s">
        <v>37</v>
      </c>
      <c r="D1429" s="3">
        <v>35994</v>
      </c>
      <c r="E1429" s="3">
        <v>17684</v>
      </c>
      <c r="F1429" s="3">
        <v>28180</v>
      </c>
      <c r="G1429" s="3">
        <v>3796.06</v>
      </c>
      <c r="H1429" s="3">
        <v>8</v>
      </c>
      <c r="I1429" s="3">
        <v>8902</v>
      </c>
      <c r="J1429" s="18">
        <f t="shared" si="44"/>
        <v>7.4234864570106902</v>
      </c>
      <c r="K1429" s="18">
        <f t="shared" si="45"/>
        <v>24.73189976107129</v>
      </c>
    </row>
    <row r="1430" spans="1:11" x14ac:dyDescent="0.25">
      <c r="A1430" s="8">
        <v>45417</v>
      </c>
      <c r="B1430" s="3" t="s">
        <v>19</v>
      </c>
      <c r="C1430" s="3" t="s">
        <v>37</v>
      </c>
      <c r="D1430" s="3">
        <v>9598</v>
      </c>
      <c r="E1430" s="3">
        <v>33827</v>
      </c>
      <c r="F1430" s="3">
        <v>33548</v>
      </c>
      <c r="G1430" s="3">
        <v>13122.891051999999</v>
      </c>
      <c r="H1430" s="3">
        <v>10</v>
      </c>
      <c r="I1430" s="3">
        <v>12727</v>
      </c>
      <c r="J1430" s="18">
        <f t="shared" si="44"/>
        <v>2.5564488699223871</v>
      </c>
      <c r="K1430" s="18">
        <f t="shared" si="45"/>
        <v>132.60054177953739</v>
      </c>
    </row>
    <row r="1431" spans="1:11" x14ac:dyDescent="0.25">
      <c r="A1431" s="8">
        <v>45417</v>
      </c>
      <c r="B1431" s="3" t="s">
        <v>30</v>
      </c>
      <c r="C1431" s="3" t="s">
        <v>37</v>
      </c>
      <c r="D1431" s="3">
        <v>7616</v>
      </c>
      <c r="E1431" s="3">
        <v>28873</v>
      </c>
      <c r="F1431" s="3">
        <v>36116</v>
      </c>
      <c r="G1431" s="3">
        <v>7312.3692599999995</v>
      </c>
      <c r="H1431" s="3">
        <v>3</v>
      </c>
      <c r="I1431" s="3">
        <v>13350</v>
      </c>
      <c r="J1431" s="18">
        <f t="shared" si="44"/>
        <v>4.9390284757036467</v>
      </c>
      <c r="K1431" s="18">
        <f t="shared" si="45"/>
        <v>175.28886554621849</v>
      </c>
    </row>
    <row r="1432" spans="1:11" x14ac:dyDescent="0.25">
      <c r="A1432" s="8">
        <v>45417</v>
      </c>
      <c r="B1432" s="3" t="s">
        <v>30</v>
      </c>
      <c r="C1432" s="3" t="s">
        <v>37</v>
      </c>
      <c r="D1432" s="3">
        <v>16916</v>
      </c>
      <c r="E1432" s="3">
        <v>6141</v>
      </c>
      <c r="F1432" s="3">
        <v>30041</v>
      </c>
      <c r="G1432" s="3">
        <v>7047.5367999999999</v>
      </c>
      <c r="H1432" s="3">
        <v>8</v>
      </c>
      <c r="I1432" s="3">
        <v>10783</v>
      </c>
      <c r="J1432" s="18">
        <f t="shared" si="44"/>
        <v>4.2626240702992853</v>
      </c>
      <c r="K1432" s="18">
        <f t="shared" si="45"/>
        <v>63.744384015133605</v>
      </c>
    </row>
    <row r="1433" spans="1:11" x14ac:dyDescent="0.25">
      <c r="A1433" s="8">
        <v>45417</v>
      </c>
      <c r="B1433" s="3" t="s">
        <v>21</v>
      </c>
      <c r="C1433" s="3" t="s">
        <v>37</v>
      </c>
      <c r="D1433" s="3">
        <v>10958</v>
      </c>
      <c r="E1433" s="3">
        <v>27395</v>
      </c>
      <c r="F1433" s="3">
        <v>31887</v>
      </c>
      <c r="G1433" s="3">
        <v>7308.7932760000003</v>
      </c>
      <c r="H1433" s="3">
        <v>5</v>
      </c>
      <c r="I1433" s="3">
        <v>8051</v>
      </c>
      <c r="J1433" s="18">
        <f t="shared" si="44"/>
        <v>4.3628269121672716</v>
      </c>
      <c r="K1433" s="18">
        <f t="shared" si="45"/>
        <v>73.471436393502472</v>
      </c>
    </row>
    <row r="1434" spans="1:11" x14ac:dyDescent="0.25">
      <c r="A1434" s="8">
        <v>45417</v>
      </c>
      <c r="B1434" s="3" t="s">
        <v>32</v>
      </c>
      <c r="C1434" s="3" t="s">
        <v>37</v>
      </c>
      <c r="D1434" s="3">
        <v>43797</v>
      </c>
      <c r="E1434" s="3">
        <v>37882</v>
      </c>
      <c r="F1434" s="3">
        <v>6723</v>
      </c>
      <c r="G1434" s="3">
        <v>1995.31</v>
      </c>
      <c r="H1434" s="3">
        <v>8</v>
      </c>
      <c r="I1434" s="3">
        <v>19387</v>
      </c>
      <c r="J1434" s="18">
        <f t="shared" si="44"/>
        <v>3.3694012459216864</v>
      </c>
      <c r="K1434" s="18">
        <f t="shared" si="45"/>
        <v>44.26558896728087</v>
      </c>
    </row>
    <row r="1435" spans="1:11" x14ac:dyDescent="0.25">
      <c r="A1435" s="8">
        <v>45417</v>
      </c>
      <c r="B1435" s="3" t="s">
        <v>32</v>
      </c>
      <c r="C1435" s="3" t="s">
        <v>37</v>
      </c>
      <c r="D1435" s="3">
        <v>32015</v>
      </c>
      <c r="E1435" s="3">
        <v>13062</v>
      </c>
      <c r="F1435" s="3">
        <v>31429</v>
      </c>
      <c r="G1435" s="3">
        <v>7362.32</v>
      </c>
      <c r="H1435" s="3">
        <v>9</v>
      </c>
      <c r="I1435" s="3">
        <v>4891</v>
      </c>
      <c r="J1435" s="18">
        <f t="shared" si="44"/>
        <v>4.2688989340316645</v>
      </c>
      <c r="K1435" s="18">
        <f t="shared" si="45"/>
        <v>15.277213806028426</v>
      </c>
    </row>
    <row r="1436" spans="1:11" x14ac:dyDescent="0.25">
      <c r="A1436" s="8">
        <v>45417</v>
      </c>
      <c r="B1436" s="3" t="s">
        <v>19</v>
      </c>
      <c r="C1436" s="3" t="s">
        <v>37</v>
      </c>
      <c r="D1436" s="3">
        <v>22386</v>
      </c>
      <c r="E1436" s="3">
        <v>25403</v>
      </c>
      <c r="F1436" s="3">
        <v>32336</v>
      </c>
      <c r="G1436" s="3">
        <v>14817.108559</v>
      </c>
      <c r="H1436" s="3">
        <v>10</v>
      </c>
      <c r="I1436" s="3">
        <v>15574</v>
      </c>
      <c r="J1436" s="18">
        <f t="shared" si="44"/>
        <v>2.1823421129191174</v>
      </c>
      <c r="K1436" s="18">
        <f t="shared" si="45"/>
        <v>69.57026713124273</v>
      </c>
    </row>
    <row r="1437" spans="1:11" x14ac:dyDescent="0.25">
      <c r="A1437" s="8">
        <v>45418</v>
      </c>
      <c r="B1437" s="3" t="s">
        <v>21</v>
      </c>
      <c r="C1437" s="3" t="s">
        <v>37</v>
      </c>
      <c r="D1437" s="3">
        <v>17853</v>
      </c>
      <c r="E1437" s="3">
        <v>14682</v>
      </c>
      <c r="F1437" s="3">
        <v>37512</v>
      </c>
      <c r="G1437" s="3">
        <v>3666.76</v>
      </c>
      <c r="H1437" s="3">
        <v>6</v>
      </c>
      <c r="I1437" s="3">
        <v>2276</v>
      </c>
      <c r="J1437" s="18">
        <f t="shared" si="44"/>
        <v>10.230285047289705</v>
      </c>
      <c r="K1437" s="18">
        <f t="shared" si="45"/>
        <v>12.748557665378367</v>
      </c>
    </row>
    <row r="1438" spans="1:11" x14ac:dyDescent="0.25">
      <c r="A1438" s="8">
        <v>45418</v>
      </c>
      <c r="B1438" s="3" t="s">
        <v>32</v>
      </c>
      <c r="C1438" s="3" t="s">
        <v>37</v>
      </c>
      <c r="D1438" s="3">
        <v>17802</v>
      </c>
      <c r="E1438" s="3">
        <v>37038</v>
      </c>
      <c r="F1438" s="3">
        <v>26755</v>
      </c>
      <c r="G1438" s="3">
        <v>6561.37</v>
      </c>
      <c r="H1438" s="3">
        <v>2</v>
      </c>
      <c r="I1438" s="3">
        <v>16122</v>
      </c>
      <c r="J1438" s="18">
        <f t="shared" si="44"/>
        <v>4.0776545142249256</v>
      </c>
      <c r="K1438" s="18">
        <f t="shared" si="45"/>
        <v>90.562858105830799</v>
      </c>
    </row>
    <row r="1439" spans="1:11" x14ac:dyDescent="0.25">
      <c r="A1439" s="8">
        <v>45418</v>
      </c>
      <c r="B1439" s="3" t="s">
        <v>19</v>
      </c>
      <c r="C1439" s="3" t="s">
        <v>37</v>
      </c>
      <c r="D1439" s="3">
        <v>29214</v>
      </c>
      <c r="E1439" s="3">
        <v>24470</v>
      </c>
      <c r="F1439" s="3">
        <v>26288</v>
      </c>
      <c r="G1439" s="3">
        <v>3542.32</v>
      </c>
      <c r="H1439" s="3">
        <v>3</v>
      </c>
      <c r="I1439" s="3">
        <v>7430</v>
      </c>
      <c r="J1439" s="18">
        <f t="shared" si="44"/>
        <v>7.4211251383274233</v>
      </c>
      <c r="K1439" s="18">
        <f t="shared" si="45"/>
        <v>25.433011569795305</v>
      </c>
    </row>
    <row r="1440" spans="1:11" x14ac:dyDescent="0.25">
      <c r="A1440" s="8">
        <v>45418</v>
      </c>
      <c r="B1440" s="3" t="s">
        <v>19</v>
      </c>
      <c r="C1440" s="3" t="s">
        <v>37</v>
      </c>
      <c r="D1440" s="3">
        <v>28298</v>
      </c>
      <c r="E1440" s="3">
        <v>28513</v>
      </c>
      <c r="F1440" s="3">
        <v>21834</v>
      </c>
      <c r="G1440" s="3">
        <v>17047.291370999999</v>
      </c>
      <c r="H1440" s="3">
        <v>9</v>
      </c>
      <c r="I1440" s="3">
        <v>18778</v>
      </c>
      <c r="J1440" s="18">
        <f t="shared" si="44"/>
        <v>1.2807899815182904</v>
      </c>
      <c r="K1440" s="18">
        <f t="shared" si="45"/>
        <v>66.358046505053352</v>
      </c>
    </row>
    <row r="1441" spans="1:11" x14ac:dyDescent="0.25">
      <c r="A1441" s="8">
        <v>45418</v>
      </c>
      <c r="B1441" s="3" t="s">
        <v>21</v>
      </c>
      <c r="C1441" s="3" t="s">
        <v>37</v>
      </c>
      <c r="D1441" s="3">
        <v>45159</v>
      </c>
      <c r="E1441" s="3">
        <v>22731</v>
      </c>
      <c r="F1441" s="3">
        <v>38873</v>
      </c>
      <c r="G1441" s="3">
        <v>1229.24</v>
      </c>
      <c r="H1441" s="3">
        <v>8</v>
      </c>
      <c r="I1441" s="3">
        <v>916</v>
      </c>
      <c r="J1441" s="18">
        <f t="shared" si="44"/>
        <v>31.623604829000033</v>
      </c>
      <c r="K1441" s="18">
        <f t="shared" si="45"/>
        <v>2.0283885825638297</v>
      </c>
    </row>
    <row r="1442" spans="1:11" x14ac:dyDescent="0.25">
      <c r="A1442" s="8">
        <v>45418</v>
      </c>
      <c r="B1442" s="3" t="s">
        <v>32</v>
      </c>
      <c r="C1442" s="3" t="s">
        <v>37</v>
      </c>
      <c r="D1442" s="3">
        <v>20000</v>
      </c>
      <c r="E1442" s="3">
        <v>5285</v>
      </c>
      <c r="F1442" s="3">
        <v>32427</v>
      </c>
      <c r="G1442" s="3">
        <v>7193.45</v>
      </c>
      <c r="H1442" s="3">
        <v>10</v>
      </c>
      <c r="I1442" s="3">
        <v>10031</v>
      </c>
      <c r="J1442" s="18">
        <f t="shared" si="44"/>
        <v>4.5078508921310361</v>
      </c>
      <c r="K1442" s="18">
        <f>(I1442/D1442)*100</f>
        <v>50.155000000000008</v>
      </c>
    </row>
    <row r="1443" spans="1:11" x14ac:dyDescent="0.25">
      <c r="A1443" s="8">
        <v>45418</v>
      </c>
      <c r="B1443" s="3" t="s">
        <v>32</v>
      </c>
      <c r="C1443" s="3" t="s">
        <v>37</v>
      </c>
      <c r="D1443" s="3">
        <v>34931</v>
      </c>
      <c r="E1443" s="3">
        <v>11681</v>
      </c>
      <c r="F1443" s="3">
        <v>30315</v>
      </c>
      <c r="G1443" s="3">
        <v>7004.1</v>
      </c>
      <c r="H1443" s="3">
        <v>10</v>
      </c>
      <c r="I1443" s="3">
        <v>16893</v>
      </c>
      <c r="J1443" s="18">
        <f t="shared" si="44"/>
        <v>4.3281792093202549</v>
      </c>
      <c r="K1443" s="18">
        <f t="shared" si="45"/>
        <v>48.361054650596891</v>
      </c>
    </row>
    <row r="1444" spans="1:11" x14ac:dyDescent="0.25">
      <c r="A1444" s="8">
        <v>45418</v>
      </c>
      <c r="B1444" s="3" t="s">
        <v>19</v>
      </c>
      <c r="C1444" s="3" t="s">
        <v>37</v>
      </c>
      <c r="D1444" s="3">
        <v>13048</v>
      </c>
      <c r="E1444" s="3">
        <v>39222</v>
      </c>
      <c r="F1444" s="3">
        <v>17820</v>
      </c>
      <c r="G1444" s="3">
        <v>18029.65855</v>
      </c>
      <c r="H1444" s="3">
        <v>5</v>
      </c>
      <c r="I1444" s="3">
        <v>963</v>
      </c>
      <c r="J1444" s="18">
        <f t="shared" si="44"/>
        <v>0.98837146308574986</v>
      </c>
      <c r="K1444" s="18">
        <f t="shared" si="45"/>
        <v>7.3804414469650528</v>
      </c>
    </row>
    <row r="1445" spans="1:11" x14ac:dyDescent="0.25">
      <c r="A1445" s="8">
        <v>45418</v>
      </c>
      <c r="B1445" s="3" t="s">
        <v>30</v>
      </c>
      <c r="C1445" s="3" t="s">
        <v>37</v>
      </c>
      <c r="D1445" s="3">
        <v>21210</v>
      </c>
      <c r="E1445" s="3">
        <v>19180</v>
      </c>
      <c r="F1445" s="3">
        <v>35405</v>
      </c>
      <c r="G1445" s="3">
        <v>7272.1566600000006</v>
      </c>
      <c r="H1445" s="3">
        <v>8</v>
      </c>
      <c r="I1445" s="3">
        <v>5011</v>
      </c>
      <c r="J1445" s="18">
        <f t="shared" si="44"/>
        <v>4.8685694843103118</v>
      </c>
      <c r="K1445" s="18">
        <f t="shared" si="45"/>
        <v>23.625648279113626</v>
      </c>
    </row>
    <row r="1446" spans="1:11" x14ac:dyDescent="0.25">
      <c r="A1446" s="8">
        <v>45418</v>
      </c>
      <c r="B1446" s="3" t="s">
        <v>22</v>
      </c>
      <c r="C1446" s="3" t="s">
        <v>37</v>
      </c>
      <c r="D1446" s="3">
        <v>38239</v>
      </c>
      <c r="E1446" s="3">
        <v>33047</v>
      </c>
      <c r="F1446" s="3">
        <v>37564</v>
      </c>
      <c r="G1446" s="3">
        <v>15565.777399999999</v>
      </c>
      <c r="H1446" s="3">
        <v>10</v>
      </c>
      <c r="I1446" s="3">
        <v>7024</v>
      </c>
      <c r="J1446" s="18">
        <f t="shared" si="44"/>
        <v>2.4132427847773283</v>
      </c>
      <c r="K1446" s="18">
        <f t="shared" si="45"/>
        <v>18.368681189361645</v>
      </c>
    </row>
    <row r="1447" spans="1:11" x14ac:dyDescent="0.25">
      <c r="A1447" s="8">
        <v>45419</v>
      </c>
      <c r="B1447" s="3" t="s">
        <v>32</v>
      </c>
      <c r="C1447" s="3" t="s">
        <v>37</v>
      </c>
      <c r="D1447" s="3">
        <v>6119</v>
      </c>
      <c r="E1447" s="3">
        <v>13265</v>
      </c>
      <c r="F1447" s="3">
        <v>14464</v>
      </c>
      <c r="G1447" s="3">
        <v>8215.8700000000008</v>
      </c>
      <c r="H1447" s="3">
        <v>8</v>
      </c>
      <c r="I1447" s="3">
        <v>15594</v>
      </c>
      <c r="J1447" s="18">
        <f t="shared" si="44"/>
        <v>1.7604952366578339</v>
      </c>
      <c r="K1447" s="18">
        <f t="shared" si="45"/>
        <v>254.84556300049027</v>
      </c>
    </row>
    <row r="1448" spans="1:11" x14ac:dyDescent="0.25">
      <c r="A1448" s="8">
        <v>45419</v>
      </c>
      <c r="B1448" s="3" t="s">
        <v>19</v>
      </c>
      <c r="C1448" s="3" t="s">
        <v>37</v>
      </c>
      <c r="D1448" s="3">
        <v>39543</v>
      </c>
      <c r="E1448" s="3">
        <v>23994</v>
      </c>
      <c r="F1448" s="3">
        <v>7810</v>
      </c>
      <c r="G1448" s="3">
        <v>20692.367299999998</v>
      </c>
      <c r="H1448" s="3">
        <v>2</v>
      </c>
      <c r="I1448" s="3">
        <v>482</v>
      </c>
      <c r="J1448" s="18">
        <f t="shared" si="44"/>
        <v>0.37743385697585219</v>
      </c>
      <c r="K1448" s="18">
        <f t="shared" si="45"/>
        <v>1.2189262322029184</v>
      </c>
    </row>
    <row r="1449" spans="1:11" x14ac:dyDescent="0.25">
      <c r="A1449" s="8">
        <v>45419</v>
      </c>
      <c r="B1449" s="3" t="s">
        <v>32</v>
      </c>
      <c r="C1449" s="3" t="s">
        <v>37</v>
      </c>
      <c r="D1449" s="3">
        <v>49888</v>
      </c>
      <c r="E1449" s="3">
        <v>14942</v>
      </c>
      <c r="F1449" s="3">
        <v>12618</v>
      </c>
      <c r="G1449" s="3">
        <v>892.09</v>
      </c>
      <c r="H1449" s="3">
        <v>4</v>
      </c>
      <c r="I1449" s="3">
        <v>6049</v>
      </c>
      <c r="J1449" s="18">
        <f t="shared" si="44"/>
        <v>14.144312793552219</v>
      </c>
      <c r="K1449" s="18">
        <f t="shared" si="45"/>
        <v>12.125160359204619</v>
      </c>
    </row>
    <row r="1450" spans="1:11" x14ac:dyDescent="0.25">
      <c r="A1450" s="8">
        <v>45419</v>
      </c>
      <c r="B1450" s="3" t="s">
        <v>19</v>
      </c>
      <c r="C1450" s="3" t="s">
        <v>37</v>
      </c>
      <c r="D1450" s="3">
        <v>15452</v>
      </c>
      <c r="E1450" s="3">
        <v>20572</v>
      </c>
      <c r="F1450" s="3">
        <v>16877</v>
      </c>
      <c r="G1450" s="3">
        <v>24876.3272</v>
      </c>
      <c r="H1450" s="3">
        <v>5</v>
      </c>
      <c r="I1450" s="3">
        <v>17190</v>
      </c>
      <c r="J1450" s="18">
        <f t="shared" si="44"/>
        <v>0.67843616400093021</v>
      </c>
      <c r="K1450" s="18">
        <f t="shared" si="45"/>
        <v>111.24773492104583</v>
      </c>
    </row>
    <row r="1451" spans="1:11" x14ac:dyDescent="0.25">
      <c r="A1451" s="8">
        <v>45419</v>
      </c>
      <c r="B1451" s="3" t="s">
        <v>19</v>
      </c>
      <c r="C1451" s="3" t="s">
        <v>37</v>
      </c>
      <c r="D1451" s="3">
        <v>46573</v>
      </c>
      <c r="E1451" s="3">
        <v>35932</v>
      </c>
      <c r="F1451" s="3">
        <v>14176</v>
      </c>
      <c r="G1451" s="3">
        <v>3397.79</v>
      </c>
      <c r="H1451" s="3">
        <v>6</v>
      </c>
      <c r="I1451" s="3">
        <v>14999</v>
      </c>
      <c r="J1451" s="18">
        <f t="shared" si="44"/>
        <v>4.1721236450751809</v>
      </c>
      <c r="K1451" s="18">
        <f t="shared" si="45"/>
        <v>32.205355034032593</v>
      </c>
    </row>
    <row r="1452" spans="1:11" x14ac:dyDescent="0.25">
      <c r="A1452" s="8">
        <v>45419</v>
      </c>
      <c r="B1452" s="3" t="s">
        <v>21</v>
      </c>
      <c r="C1452" s="3" t="s">
        <v>37</v>
      </c>
      <c r="D1452" s="3">
        <v>28165</v>
      </c>
      <c r="E1452" s="3">
        <v>10573</v>
      </c>
      <c r="F1452" s="3">
        <v>11776</v>
      </c>
      <c r="G1452" s="3">
        <v>0</v>
      </c>
      <c r="H1452" s="3">
        <v>4</v>
      </c>
      <c r="I1452" s="3">
        <v>10043</v>
      </c>
      <c r="J1452" s="18" t="str">
        <f t="shared" si="44"/>
        <v>NA</v>
      </c>
      <c r="K1452" s="18">
        <f t="shared" si="45"/>
        <v>35.657731226699809</v>
      </c>
    </row>
    <row r="1453" spans="1:11" x14ac:dyDescent="0.25">
      <c r="A1453" s="8">
        <v>45419</v>
      </c>
      <c r="B1453" s="3" t="s">
        <v>32</v>
      </c>
      <c r="C1453" s="3" t="s">
        <v>37</v>
      </c>
      <c r="D1453" s="3">
        <v>49043</v>
      </c>
      <c r="E1453" s="3">
        <v>23216</v>
      </c>
      <c r="F1453" s="3">
        <v>20769</v>
      </c>
      <c r="G1453" s="3">
        <v>939.74</v>
      </c>
      <c r="H1453" s="3">
        <v>2</v>
      </c>
      <c r="I1453" s="3">
        <v>1808</v>
      </c>
      <c r="J1453" s="18">
        <f t="shared" si="44"/>
        <v>22.100793836593098</v>
      </c>
      <c r="K1453" s="18">
        <f t="shared" si="45"/>
        <v>3.6865607731990298</v>
      </c>
    </row>
    <row r="1454" spans="1:11" x14ac:dyDescent="0.25">
      <c r="A1454" s="8">
        <v>45419</v>
      </c>
      <c r="B1454" s="3" t="s">
        <v>22</v>
      </c>
      <c r="C1454" s="3" t="s">
        <v>37</v>
      </c>
      <c r="D1454" s="3">
        <v>21805</v>
      </c>
      <c r="E1454" s="3">
        <v>10502</v>
      </c>
      <c r="F1454" s="3">
        <v>37827</v>
      </c>
      <c r="G1454" s="3">
        <v>15654.5363</v>
      </c>
      <c r="H1454" s="3">
        <v>7</v>
      </c>
      <c r="I1454" s="3">
        <v>9661</v>
      </c>
      <c r="J1454" s="18">
        <f t="shared" si="44"/>
        <v>2.4163602980690011</v>
      </c>
      <c r="K1454" s="18">
        <f t="shared" si="45"/>
        <v>44.306351754184817</v>
      </c>
    </row>
    <row r="1455" spans="1:11" x14ac:dyDescent="0.25">
      <c r="A1455" s="8">
        <v>45419</v>
      </c>
      <c r="B1455" s="3" t="s">
        <v>19</v>
      </c>
      <c r="C1455" s="3" t="s">
        <v>37</v>
      </c>
      <c r="D1455" s="3">
        <v>7307</v>
      </c>
      <c r="E1455" s="3">
        <v>31695</v>
      </c>
      <c r="F1455" s="3">
        <v>17588</v>
      </c>
      <c r="G1455" s="3">
        <v>24262.341899999999</v>
      </c>
      <c r="H1455" s="3">
        <v>7</v>
      </c>
      <c r="I1455" s="3">
        <v>17857</v>
      </c>
      <c r="J1455" s="18">
        <f t="shared" si="44"/>
        <v>0.72490941198054748</v>
      </c>
      <c r="K1455" s="18">
        <f t="shared" si="45"/>
        <v>244.38209935678117</v>
      </c>
    </row>
    <row r="1456" spans="1:11" x14ac:dyDescent="0.25">
      <c r="A1456" s="8">
        <v>45420</v>
      </c>
      <c r="B1456" s="3" t="s">
        <v>22</v>
      </c>
      <c r="C1456" s="3" t="s">
        <v>37</v>
      </c>
      <c r="D1456" s="3">
        <v>28763</v>
      </c>
      <c r="E1456" s="3">
        <v>9809</v>
      </c>
      <c r="F1456" s="3">
        <v>28423</v>
      </c>
      <c r="G1456" s="3">
        <v>16950.756399999998</v>
      </c>
      <c r="H1456" s="3">
        <v>3</v>
      </c>
      <c r="I1456" s="3">
        <v>4251</v>
      </c>
      <c r="J1456" s="18">
        <f t="shared" si="44"/>
        <v>1.6767983285984809</v>
      </c>
      <c r="K1456" s="18">
        <f t="shared" si="45"/>
        <v>14.779404095539409</v>
      </c>
    </row>
    <row r="1457" spans="1:11" x14ac:dyDescent="0.25">
      <c r="A1457" s="8">
        <v>45420</v>
      </c>
      <c r="B1457" s="3" t="s">
        <v>30</v>
      </c>
      <c r="C1457" s="3" t="s">
        <v>37</v>
      </c>
      <c r="D1457" s="3">
        <v>16587</v>
      </c>
      <c r="E1457" s="3">
        <v>13198</v>
      </c>
      <c r="F1457" s="3">
        <v>33529</v>
      </c>
      <c r="G1457" s="3">
        <v>6747.8543599999994</v>
      </c>
      <c r="H1457" s="3">
        <v>2</v>
      </c>
      <c r="I1457" s="3">
        <v>5464</v>
      </c>
      <c r="J1457" s="18">
        <f t="shared" si="44"/>
        <v>4.9688387169043766</v>
      </c>
      <c r="K1457" s="18">
        <f t="shared" si="45"/>
        <v>32.941460179658769</v>
      </c>
    </row>
    <row r="1458" spans="1:11" x14ac:dyDescent="0.25">
      <c r="A1458" s="8">
        <v>45420</v>
      </c>
      <c r="B1458" s="3" t="s">
        <v>30</v>
      </c>
      <c r="C1458" s="3" t="s">
        <v>37</v>
      </c>
      <c r="D1458" s="3">
        <v>14821</v>
      </c>
      <c r="E1458" s="3">
        <v>22437</v>
      </c>
      <c r="F1458" s="3">
        <v>13435</v>
      </c>
      <c r="G1458" s="3">
        <v>6602.1435000000001</v>
      </c>
      <c r="H1458" s="3">
        <v>9</v>
      </c>
      <c r="I1458" s="3">
        <v>3154</v>
      </c>
      <c r="J1458" s="18">
        <f t="shared" si="44"/>
        <v>2.0349451659146762</v>
      </c>
      <c r="K1458" s="18">
        <f t="shared" si="45"/>
        <v>21.280615343094258</v>
      </c>
    </row>
    <row r="1459" spans="1:11" x14ac:dyDescent="0.25">
      <c r="A1459" s="8">
        <v>45420</v>
      </c>
      <c r="B1459" s="3" t="s">
        <v>30</v>
      </c>
      <c r="C1459" s="3" t="s">
        <v>37</v>
      </c>
      <c r="D1459" s="3">
        <v>36492</v>
      </c>
      <c r="E1459" s="3">
        <v>30275</v>
      </c>
      <c r="F1459" s="3">
        <v>16772</v>
      </c>
      <c r="G1459" s="3">
        <v>6082.2199999999993</v>
      </c>
      <c r="H1459" s="3">
        <v>8</v>
      </c>
      <c r="I1459" s="3">
        <v>8905</v>
      </c>
      <c r="J1459" s="18">
        <f t="shared" si="44"/>
        <v>2.7575457645399215</v>
      </c>
      <c r="K1459" s="18">
        <f t="shared" si="45"/>
        <v>24.402608790967882</v>
      </c>
    </row>
    <row r="1460" spans="1:11" x14ac:dyDescent="0.25">
      <c r="A1460" s="8">
        <v>45420</v>
      </c>
      <c r="B1460" s="3" t="s">
        <v>30</v>
      </c>
      <c r="C1460" s="3" t="s">
        <v>37</v>
      </c>
      <c r="D1460" s="3">
        <v>36222</v>
      </c>
      <c r="E1460" s="3">
        <v>17545</v>
      </c>
      <c r="F1460" s="3">
        <v>37099</v>
      </c>
      <c r="G1460" s="3">
        <v>6158.4</v>
      </c>
      <c r="H1460" s="3">
        <v>5</v>
      </c>
      <c r="I1460" s="3">
        <v>16148</v>
      </c>
      <c r="J1460" s="18">
        <f t="shared" si="44"/>
        <v>6.0241296440633931</v>
      </c>
      <c r="K1460" s="18">
        <f t="shared" si="45"/>
        <v>44.580641599028212</v>
      </c>
    </row>
    <row r="1461" spans="1:11" x14ac:dyDescent="0.25">
      <c r="A1461" s="8">
        <v>45420</v>
      </c>
      <c r="B1461" s="3" t="s">
        <v>30</v>
      </c>
      <c r="C1461" s="3" t="s">
        <v>37</v>
      </c>
      <c r="D1461" s="3">
        <v>25438</v>
      </c>
      <c r="E1461" s="3">
        <v>24538</v>
      </c>
      <c r="F1461" s="3">
        <v>35452</v>
      </c>
      <c r="G1461" s="3">
        <v>5270.3600000000006</v>
      </c>
      <c r="H1461" s="3">
        <v>9</v>
      </c>
      <c r="I1461" s="3">
        <v>5979</v>
      </c>
      <c r="J1461" s="18">
        <f t="shared" si="44"/>
        <v>6.7266752176321916</v>
      </c>
      <c r="K1461" s="18">
        <f t="shared" si="45"/>
        <v>23.504206305527163</v>
      </c>
    </row>
    <row r="1462" spans="1:11" x14ac:dyDescent="0.25">
      <c r="A1462" s="8">
        <v>45420</v>
      </c>
      <c r="B1462" s="3" t="s">
        <v>22</v>
      </c>
      <c r="C1462" s="3" t="s">
        <v>37</v>
      </c>
      <c r="D1462" s="3">
        <v>13257</v>
      </c>
      <c r="E1462" s="3">
        <v>39303</v>
      </c>
      <c r="F1462" s="3">
        <v>11283</v>
      </c>
      <c r="G1462" s="3">
        <v>14172.8472</v>
      </c>
      <c r="H1462" s="3">
        <v>3</v>
      </c>
      <c r="I1462" s="3">
        <v>19081</v>
      </c>
      <c r="J1462" s="18">
        <f t="shared" si="44"/>
        <v>0.79609974204759648</v>
      </c>
      <c r="K1462" s="18">
        <f t="shared" si="45"/>
        <v>143.93150788262804</v>
      </c>
    </row>
    <row r="1463" spans="1:11" x14ac:dyDescent="0.25">
      <c r="A1463" s="8">
        <v>45420</v>
      </c>
      <c r="B1463" s="3" t="s">
        <v>22</v>
      </c>
      <c r="C1463" s="3" t="s">
        <v>37</v>
      </c>
      <c r="D1463" s="3">
        <v>28746</v>
      </c>
      <c r="E1463" s="3">
        <v>5036</v>
      </c>
      <c r="F1463" s="3">
        <v>15634</v>
      </c>
      <c r="G1463" s="3">
        <v>13228.5224</v>
      </c>
      <c r="H1463" s="3">
        <v>6</v>
      </c>
      <c r="I1463" s="3">
        <v>9202</v>
      </c>
      <c r="J1463" s="18">
        <f t="shared" si="44"/>
        <v>1.1818402333430678</v>
      </c>
      <c r="K1463" s="18">
        <f t="shared" si="45"/>
        <v>32.01141028316983</v>
      </c>
    </row>
    <row r="1464" spans="1:11" x14ac:dyDescent="0.25">
      <c r="A1464" s="8">
        <v>45420</v>
      </c>
      <c r="B1464" s="3" t="s">
        <v>32</v>
      </c>
      <c r="C1464" s="3" t="s">
        <v>37</v>
      </c>
      <c r="D1464" s="3">
        <v>30332</v>
      </c>
      <c r="E1464" s="3">
        <v>12754</v>
      </c>
      <c r="F1464" s="3">
        <v>39665</v>
      </c>
      <c r="G1464" s="3">
        <v>0</v>
      </c>
      <c r="H1464" s="3">
        <v>3</v>
      </c>
      <c r="I1464" s="3">
        <v>8054</v>
      </c>
      <c r="J1464" s="18" t="str">
        <f t="shared" si="44"/>
        <v>NA</v>
      </c>
      <c r="K1464" s="18">
        <f t="shared" si="45"/>
        <v>26.552815508373996</v>
      </c>
    </row>
    <row r="1465" spans="1:11" x14ac:dyDescent="0.25">
      <c r="A1465" s="8">
        <v>45420</v>
      </c>
      <c r="B1465" s="3" t="s">
        <v>19</v>
      </c>
      <c r="C1465" s="3" t="s">
        <v>37</v>
      </c>
      <c r="D1465" s="3">
        <v>8669</v>
      </c>
      <c r="E1465" s="3">
        <v>34933</v>
      </c>
      <c r="F1465" s="3">
        <v>15142</v>
      </c>
      <c r="G1465" s="3">
        <v>24675.8164</v>
      </c>
      <c r="H1465" s="3">
        <v>10</v>
      </c>
      <c r="I1465" s="3">
        <v>12676</v>
      </c>
      <c r="J1465" s="18">
        <f t="shared" si="44"/>
        <v>0.613637245250374</v>
      </c>
      <c r="K1465" s="18">
        <f t="shared" si="45"/>
        <v>146.22217095397394</v>
      </c>
    </row>
    <row r="1466" spans="1:11" x14ac:dyDescent="0.25">
      <c r="A1466" s="8">
        <v>45421</v>
      </c>
      <c r="B1466" s="3" t="s">
        <v>22</v>
      </c>
      <c r="C1466" s="3" t="s">
        <v>37</v>
      </c>
      <c r="D1466" s="3">
        <v>19874</v>
      </c>
      <c r="E1466" s="3">
        <v>10850</v>
      </c>
      <c r="F1466" s="3">
        <v>19005</v>
      </c>
      <c r="G1466" s="3">
        <v>14232.3369</v>
      </c>
      <c r="H1466" s="3">
        <v>3</v>
      </c>
      <c r="I1466" s="3">
        <v>2984</v>
      </c>
      <c r="J1466" s="18">
        <f t="shared" si="44"/>
        <v>1.3353393847780541</v>
      </c>
      <c r="K1466" s="18">
        <f t="shared" si="45"/>
        <v>15.014591929153667</v>
      </c>
    </row>
    <row r="1467" spans="1:11" x14ac:dyDescent="0.25">
      <c r="A1467" s="8">
        <v>45421</v>
      </c>
      <c r="B1467" s="3" t="s">
        <v>22</v>
      </c>
      <c r="C1467" s="3" t="s">
        <v>37</v>
      </c>
      <c r="D1467" s="3">
        <v>40168</v>
      </c>
      <c r="E1467" s="3">
        <v>35176</v>
      </c>
      <c r="F1467" s="3">
        <v>27450</v>
      </c>
      <c r="G1467" s="3">
        <v>18921.279500000001</v>
      </c>
      <c r="H1467" s="3">
        <v>1</v>
      </c>
      <c r="I1467" s="3">
        <v>18185</v>
      </c>
      <c r="J1467" s="18">
        <f t="shared" si="44"/>
        <v>1.4507475564747088</v>
      </c>
      <c r="K1467" s="18">
        <f t="shared" si="45"/>
        <v>45.272356104361684</v>
      </c>
    </row>
    <row r="1468" spans="1:11" x14ac:dyDescent="0.25">
      <c r="A1468" s="8">
        <v>45421</v>
      </c>
      <c r="B1468" s="3" t="s">
        <v>32</v>
      </c>
      <c r="C1468" s="3" t="s">
        <v>37</v>
      </c>
      <c r="D1468" s="3">
        <v>49603</v>
      </c>
      <c r="E1468" s="3">
        <v>33561</v>
      </c>
      <c r="F1468" s="3">
        <v>34842</v>
      </c>
      <c r="G1468" s="3">
        <v>1168.54</v>
      </c>
      <c r="H1468" s="3">
        <v>7</v>
      </c>
      <c r="I1468" s="3">
        <v>17436</v>
      </c>
      <c r="J1468" s="18">
        <f t="shared" si="44"/>
        <v>29.816694336522499</v>
      </c>
      <c r="K1468" s="18">
        <f t="shared" si="45"/>
        <v>35.151099731871057</v>
      </c>
    </row>
    <row r="1469" spans="1:11" x14ac:dyDescent="0.25">
      <c r="A1469" s="8">
        <v>45421</v>
      </c>
      <c r="B1469" s="3" t="s">
        <v>22</v>
      </c>
      <c r="C1469" s="3" t="s">
        <v>37</v>
      </c>
      <c r="D1469" s="3">
        <v>20281</v>
      </c>
      <c r="E1469" s="3">
        <v>9475</v>
      </c>
      <c r="F1469" s="3">
        <v>30272</v>
      </c>
      <c r="G1469" s="3">
        <v>14134.6407</v>
      </c>
      <c r="H1469" s="3">
        <v>4</v>
      </c>
      <c r="I1469" s="3">
        <v>5015</v>
      </c>
      <c r="J1469" s="18">
        <f t="shared" si="44"/>
        <v>2.1416886811986666</v>
      </c>
      <c r="K1469" s="18">
        <f t="shared" si="45"/>
        <v>24.727577535624476</v>
      </c>
    </row>
    <row r="1470" spans="1:11" x14ac:dyDescent="0.25">
      <c r="A1470" s="8">
        <v>45421</v>
      </c>
      <c r="B1470" s="3" t="s">
        <v>19</v>
      </c>
      <c r="C1470" s="3" t="s">
        <v>37</v>
      </c>
      <c r="D1470" s="3">
        <v>47858</v>
      </c>
      <c r="E1470" s="3">
        <v>23757</v>
      </c>
      <c r="F1470" s="3">
        <v>31572</v>
      </c>
      <c r="G1470" s="3">
        <v>21062.558669999999</v>
      </c>
      <c r="H1470" s="3">
        <v>4</v>
      </c>
      <c r="I1470" s="3">
        <v>17029</v>
      </c>
      <c r="J1470" s="18">
        <f t="shared" si="44"/>
        <v>1.4989631836595854</v>
      </c>
      <c r="K1470" s="18">
        <f t="shared" si="45"/>
        <v>35.582347778845751</v>
      </c>
    </row>
    <row r="1471" spans="1:11" x14ac:dyDescent="0.25">
      <c r="A1471" s="8">
        <v>45421</v>
      </c>
      <c r="B1471" s="3" t="s">
        <v>21</v>
      </c>
      <c r="C1471" s="3" t="s">
        <v>37</v>
      </c>
      <c r="D1471" s="3">
        <v>23290</v>
      </c>
      <c r="E1471" s="3">
        <v>28625</v>
      </c>
      <c r="F1471" s="3">
        <v>37861</v>
      </c>
      <c r="G1471" s="3">
        <v>0</v>
      </c>
      <c r="H1471" s="3">
        <v>9</v>
      </c>
      <c r="I1471" s="3">
        <v>19632</v>
      </c>
      <c r="J1471" s="18" t="str">
        <f t="shared" si="44"/>
        <v>NA</v>
      </c>
      <c r="K1471" s="18">
        <f t="shared" si="45"/>
        <v>84.293688278231002</v>
      </c>
    </row>
    <row r="1472" spans="1:11" x14ac:dyDescent="0.25">
      <c r="A1472" s="8">
        <v>45421</v>
      </c>
      <c r="B1472" s="3" t="s">
        <v>22</v>
      </c>
      <c r="C1472" s="3" t="s">
        <v>37</v>
      </c>
      <c r="D1472" s="3">
        <v>15145</v>
      </c>
      <c r="E1472" s="3">
        <v>19334</v>
      </c>
      <c r="F1472" s="3">
        <v>33072</v>
      </c>
      <c r="G1472" s="3">
        <v>19731.820599999999</v>
      </c>
      <c r="H1472" s="3">
        <v>2</v>
      </c>
      <c r="I1472" s="3">
        <v>2060</v>
      </c>
      <c r="J1472" s="18">
        <f t="shared" si="44"/>
        <v>1.6760744317734169</v>
      </c>
      <c r="K1472" s="18">
        <f t="shared" si="45"/>
        <v>13.601848794981841</v>
      </c>
    </row>
    <row r="1473" spans="1:11" x14ac:dyDescent="0.25">
      <c r="A1473" s="8">
        <v>45421</v>
      </c>
      <c r="B1473" s="3" t="s">
        <v>32</v>
      </c>
      <c r="C1473" s="3" t="s">
        <v>37</v>
      </c>
      <c r="D1473" s="3">
        <v>9979</v>
      </c>
      <c r="E1473" s="3">
        <v>6395</v>
      </c>
      <c r="F1473" s="3">
        <v>20868</v>
      </c>
      <c r="G1473" s="3">
        <v>958.81</v>
      </c>
      <c r="H1473" s="3">
        <v>4</v>
      </c>
      <c r="I1473" s="3">
        <v>9762</v>
      </c>
      <c r="J1473" s="18">
        <f t="shared" si="44"/>
        <v>21.764478885284884</v>
      </c>
      <c r="K1473" s="18">
        <f t="shared" si="45"/>
        <v>97.825433410161338</v>
      </c>
    </row>
    <row r="1474" spans="1:11" x14ac:dyDescent="0.25">
      <c r="A1474" s="8">
        <v>45421</v>
      </c>
      <c r="B1474" s="3" t="s">
        <v>30</v>
      </c>
      <c r="C1474" s="3" t="s">
        <v>37</v>
      </c>
      <c r="D1474" s="3">
        <v>40343</v>
      </c>
      <c r="E1474" s="3">
        <v>5523</v>
      </c>
      <c r="F1474" s="3">
        <v>10459</v>
      </c>
      <c r="G1474" s="3">
        <v>6509.3202500000007</v>
      </c>
      <c r="H1474" s="3">
        <v>7</v>
      </c>
      <c r="I1474" s="3">
        <v>1354</v>
      </c>
      <c r="J1474" s="18">
        <f t="shared" si="44"/>
        <v>1.6067729959975465</v>
      </c>
      <c r="K1474" s="18">
        <f t="shared" si="45"/>
        <v>3.3562204099843838</v>
      </c>
    </row>
    <row r="1475" spans="1:11" x14ac:dyDescent="0.25">
      <c r="A1475" s="8">
        <v>45421</v>
      </c>
      <c r="B1475" s="3" t="s">
        <v>19</v>
      </c>
      <c r="C1475" s="3" t="s">
        <v>37</v>
      </c>
      <c r="D1475" s="3">
        <v>5522</v>
      </c>
      <c r="E1475" s="3">
        <v>9216</v>
      </c>
      <c r="F1475" s="3">
        <v>10637</v>
      </c>
      <c r="G1475" s="3">
        <v>6607.0307000000003</v>
      </c>
      <c r="H1475" s="3">
        <v>4</v>
      </c>
      <c r="I1475" s="3">
        <v>3011</v>
      </c>
      <c r="J1475" s="18">
        <f t="shared" ref="J1475:J1538" si="46">IFERROR(F1475/G1475,"NA")</f>
        <v>1.6099516534712031</v>
      </c>
      <c r="K1475" s="18">
        <f t="shared" ref="K1475:K1538" si="47">(I1475/D1475)*100</f>
        <v>54.527345164795364</v>
      </c>
    </row>
    <row r="1476" spans="1:11" x14ac:dyDescent="0.25">
      <c r="A1476" s="8">
        <v>45422</v>
      </c>
      <c r="B1476" s="3" t="s">
        <v>19</v>
      </c>
      <c r="C1476" s="3" t="s">
        <v>37</v>
      </c>
      <c r="D1476" s="3">
        <v>19983</v>
      </c>
      <c r="E1476" s="3">
        <v>9716</v>
      </c>
      <c r="F1476" s="3">
        <v>7729</v>
      </c>
      <c r="G1476" s="3">
        <v>2601.5879</v>
      </c>
      <c r="H1476" s="3">
        <v>2</v>
      </c>
      <c r="I1476" s="3">
        <v>342</v>
      </c>
      <c r="J1476" s="18">
        <f t="shared" si="46"/>
        <v>2.9708779011464497</v>
      </c>
      <c r="K1476" s="18">
        <f t="shared" si="47"/>
        <v>1.7114547365260473</v>
      </c>
    </row>
    <row r="1477" spans="1:11" x14ac:dyDescent="0.25">
      <c r="A1477" s="8">
        <v>45422</v>
      </c>
      <c r="B1477" s="3" t="s">
        <v>21</v>
      </c>
      <c r="C1477" s="3" t="s">
        <v>37</v>
      </c>
      <c r="D1477" s="3">
        <v>37240</v>
      </c>
      <c r="E1477" s="3">
        <v>19763</v>
      </c>
      <c r="F1477" s="3">
        <v>28737</v>
      </c>
      <c r="G1477" s="3">
        <v>1386.0889</v>
      </c>
      <c r="H1477" s="3">
        <v>7</v>
      </c>
      <c r="I1477" s="3">
        <v>2039</v>
      </c>
      <c r="J1477" s="18">
        <f t="shared" si="46"/>
        <v>20.732436425975276</v>
      </c>
      <c r="K1477" s="18">
        <f t="shared" si="47"/>
        <v>5.4752953813104188</v>
      </c>
    </row>
    <row r="1478" spans="1:11" x14ac:dyDescent="0.25">
      <c r="A1478" s="8">
        <v>45422</v>
      </c>
      <c r="B1478" s="3" t="s">
        <v>22</v>
      </c>
      <c r="C1478" s="3" t="s">
        <v>37</v>
      </c>
      <c r="D1478" s="3">
        <v>22416</v>
      </c>
      <c r="E1478" s="3">
        <v>15696</v>
      </c>
      <c r="F1478" s="3">
        <v>24408</v>
      </c>
      <c r="G1478" s="3">
        <v>13528.0028</v>
      </c>
      <c r="H1478" s="3">
        <v>2</v>
      </c>
      <c r="I1478" s="3">
        <v>15345</v>
      </c>
      <c r="J1478" s="18">
        <f t="shared" si="46"/>
        <v>1.80425746215842</v>
      </c>
      <c r="K1478" s="18">
        <f t="shared" si="47"/>
        <v>68.45556745182013</v>
      </c>
    </row>
    <row r="1479" spans="1:11" x14ac:dyDescent="0.25">
      <c r="A1479" s="8">
        <v>45422</v>
      </c>
      <c r="B1479" s="3" t="s">
        <v>32</v>
      </c>
      <c r="C1479" s="3" t="s">
        <v>37</v>
      </c>
      <c r="D1479" s="3">
        <v>15283</v>
      </c>
      <c r="E1479" s="3">
        <v>28132</v>
      </c>
      <c r="F1479" s="3">
        <v>28625</v>
      </c>
      <c r="G1479" s="3">
        <v>733.77</v>
      </c>
      <c r="H1479" s="3">
        <v>6</v>
      </c>
      <c r="I1479" s="3">
        <v>10037</v>
      </c>
      <c r="J1479" s="18">
        <f t="shared" si="46"/>
        <v>39.010861714161116</v>
      </c>
      <c r="K1479" s="18">
        <f t="shared" si="47"/>
        <v>65.674278610220512</v>
      </c>
    </row>
    <row r="1480" spans="1:11" x14ac:dyDescent="0.25">
      <c r="A1480" s="8">
        <v>45422</v>
      </c>
      <c r="B1480" s="3" t="s">
        <v>21</v>
      </c>
      <c r="C1480" s="3" t="s">
        <v>37</v>
      </c>
      <c r="D1480" s="3">
        <v>20930</v>
      </c>
      <c r="E1480" s="3">
        <v>25164</v>
      </c>
      <c r="F1480" s="3">
        <v>18763</v>
      </c>
      <c r="G1480" s="3">
        <v>435.93509999999998</v>
      </c>
      <c r="H1480" s="3">
        <v>7</v>
      </c>
      <c r="I1480" s="3">
        <v>2593</v>
      </c>
      <c r="J1480" s="18">
        <f t="shared" si="46"/>
        <v>43.040810432562097</v>
      </c>
      <c r="K1480" s="18">
        <f t="shared" si="47"/>
        <v>12.388915432393693</v>
      </c>
    </row>
    <row r="1481" spans="1:11" x14ac:dyDescent="0.25">
      <c r="A1481" s="8">
        <v>45422</v>
      </c>
      <c r="B1481" s="3" t="s">
        <v>19</v>
      </c>
      <c r="C1481" s="3" t="s">
        <v>37</v>
      </c>
      <c r="D1481" s="3">
        <v>25704</v>
      </c>
      <c r="E1481" s="3">
        <v>35424</v>
      </c>
      <c r="F1481" s="3">
        <v>13324</v>
      </c>
      <c r="G1481" s="3">
        <v>644.31040000000007</v>
      </c>
      <c r="H1481" s="3">
        <v>7</v>
      </c>
      <c r="I1481" s="3">
        <v>14237</v>
      </c>
      <c r="J1481" s="18">
        <f t="shared" si="46"/>
        <v>20.679473744331922</v>
      </c>
      <c r="K1481" s="18">
        <f t="shared" si="47"/>
        <v>55.388266417678182</v>
      </c>
    </row>
    <row r="1482" spans="1:11" x14ac:dyDescent="0.25">
      <c r="A1482" s="8">
        <v>45422</v>
      </c>
      <c r="B1482" s="3" t="s">
        <v>19</v>
      </c>
      <c r="C1482" s="3" t="s">
        <v>37</v>
      </c>
      <c r="D1482" s="3">
        <v>14981</v>
      </c>
      <c r="E1482" s="3">
        <v>32841</v>
      </c>
      <c r="F1482" s="3">
        <v>6015</v>
      </c>
      <c r="G1482" s="3">
        <v>7090.2389000000003</v>
      </c>
      <c r="H1482" s="3">
        <v>8</v>
      </c>
      <c r="I1482" s="3">
        <v>1195</v>
      </c>
      <c r="J1482" s="18">
        <f t="shared" si="46"/>
        <v>0.8483494117525433</v>
      </c>
      <c r="K1482" s="18">
        <f t="shared" si="47"/>
        <v>7.9767705760630134</v>
      </c>
    </row>
    <row r="1483" spans="1:11" x14ac:dyDescent="0.25">
      <c r="A1483" s="8">
        <v>45422</v>
      </c>
      <c r="B1483" s="3" t="s">
        <v>22</v>
      </c>
      <c r="C1483" s="3" t="s">
        <v>37</v>
      </c>
      <c r="D1483" s="3">
        <v>32210</v>
      </c>
      <c r="E1483" s="3">
        <v>28389</v>
      </c>
      <c r="F1483" s="3">
        <v>30895</v>
      </c>
      <c r="G1483" s="3">
        <v>17897.448700000001</v>
      </c>
      <c r="H1483" s="3">
        <v>10</v>
      </c>
      <c r="I1483" s="3">
        <v>17776</v>
      </c>
      <c r="J1483" s="18">
        <f t="shared" si="46"/>
        <v>1.7262236935480082</v>
      </c>
      <c r="K1483" s="18">
        <f t="shared" si="47"/>
        <v>55.187829866501083</v>
      </c>
    </row>
    <row r="1484" spans="1:11" x14ac:dyDescent="0.25">
      <c r="A1484" s="8">
        <v>45422</v>
      </c>
      <c r="B1484" s="3" t="s">
        <v>32</v>
      </c>
      <c r="C1484" s="3" t="s">
        <v>37</v>
      </c>
      <c r="D1484" s="3">
        <v>19737</v>
      </c>
      <c r="E1484" s="3">
        <v>33451</v>
      </c>
      <c r="F1484" s="3">
        <v>27336</v>
      </c>
      <c r="G1484" s="3">
        <v>7422</v>
      </c>
      <c r="H1484" s="3">
        <v>2</v>
      </c>
      <c r="I1484" s="3">
        <v>16787</v>
      </c>
      <c r="J1484" s="18">
        <f t="shared" si="46"/>
        <v>3.683104284559418</v>
      </c>
      <c r="K1484" s="18">
        <f t="shared" si="47"/>
        <v>85.053452905710088</v>
      </c>
    </row>
    <row r="1485" spans="1:11" x14ac:dyDescent="0.25">
      <c r="A1485" s="8">
        <v>45423</v>
      </c>
      <c r="B1485" s="3" t="s">
        <v>21</v>
      </c>
      <c r="C1485" s="3" t="s">
        <v>37</v>
      </c>
      <c r="D1485" s="3">
        <v>48665</v>
      </c>
      <c r="E1485" s="3">
        <v>7039</v>
      </c>
      <c r="F1485" s="3">
        <v>32974</v>
      </c>
      <c r="G1485" s="3">
        <v>2676.0517800000002</v>
      </c>
      <c r="H1485" s="3">
        <v>7</v>
      </c>
      <c r="I1485" s="3">
        <v>17268</v>
      </c>
      <c r="J1485" s="18">
        <f t="shared" si="46"/>
        <v>12.321884145306036</v>
      </c>
      <c r="K1485" s="18">
        <f t="shared" si="47"/>
        <v>35.483406965991989</v>
      </c>
    </row>
    <row r="1486" spans="1:11" x14ac:dyDescent="0.25">
      <c r="A1486" s="8">
        <v>45423</v>
      </c>
      <c r="B1486" s="3" t="s">
        <v>32</v>
      </c>
      <c r="C1486" s="3" t="s">
        <v>37</v>
      </c>
      <c r="D1486" s="3">
        <v>40107</v>
      </c>
      <c r="E1486" s="3">
        <v>9235</v>
      </c>
      <c r="F1486" s="3">
        <v>37687</v>
      </c>
      <c r="G1486" s="3">
        <v>4442</v>
      </c>
      <c r="H1486" s="3">
        <v>5</v>
      </c>
      <c r="I1486" s="3">
        <v>1651</v>
      </c>
      <c r="J1486" s="18">
        <f t="shared" si="46"/>
        <v>8.4842413327330028</v>
      </c>
      <c r="K1486" s="18">
        <f t="shared" si="47"/>
        <v>4.1164883935472609</v>
      </c>
    </row>
    <row r="1487" spans="1:11" x14ac:dyDescent="0.25">
      <c r="A1487" s="8">
        <v>45423</v>
      </c>
      <c r="B1487" s="3" t="s">
        <v>30</v>
      </c>
      <c r="C1487" s="3" t="s">
        <v>37</v>
      </c>
      <c r="D1487" s="3">
        <v>41289</v>
      </c>
      <c r="E1487" s="3">
        <v>27314</v>
      </c>
      <c r="F1487" s="3">
        <v>24449</v>
      </c>
      <c r="G1487" s="3">
        <v>7264.9217000000008</v>
      </c>
      <c r="H1487" s="3">
        <v>3</v>
      </c>
      <c r="I1487" s="3">
        <v>14279</v>
      </c>
      <c r="J1487" s="18">
        <f t="shared" si="46"/>
        <v>3.3653494159475934</v>
      </c>
      <c r="K1487" s="18">
        <f t="shared" si="47"/>
        <v>34.583060863668294</v>
      </c>
    </row>
    <row r="1488" spans="1:11" x14ac:dyDescent="0.25">
      <c r="A1488" s="8">
        <v>45423</v>
      </c>
      <c r="B1488" s="3" t="s">
        <v>22</v>
      </c>
      <c r="C1488" s="3" t="s">
        <v>37</v>
      </c>
      <c r="D1488" s="3">
        <v>22312</v>
      </c>
      <c r="E1488" s="3">
        <v>17483</v>
      </c>
      <c r="F1488" s="3">
        <v>14948</v>
      </c>
      <c r="G1488" s="3">
        <v>14093.1739</v>
      </c>
      <c r="H1488" s="3">
        <v>5</v>
      </c>
      <c r="I1488" s="3">
        <v>8470</v>
      </c>
      <c r="J1488" s="18">
        <f t="shared" si="46"/>
        <v>1.0606553290313121</v>
      </c>
      <c r="K1488" s="18">
        <f t="shared" si="47"/>
        <v>37.961634994621733</v>
      </c>
    </row>
    <row r="1489" spans="1:11" x14ac:dyDescent="0.25">
      <c r="A1489" s="8">
        <v>45423</v>
      </c>
      <c r="B1489" s="3" t="s">
        <v>32</v>
      </c>
      <c r="C1489" s="3" t="s">
        <v>37</v>
      </c>
      <c r="D1489" s="3">
        <v>44975</v>
      </c>
      <c r="E1489" s="3">
        <v>29537</v>
      </c>
      <c r="F1489" s="3">
        <v>25160</v>
      </c>
      <c r="G1489" s="3">
        <v>6206.29</v>
      </c>
      <c r="H1489" s="3">
        <v>6</v>
      </c>
      <c r="I1489" s="3">
        <v>12395</v>
      </c>
      <c r="J1489" s="18">
        <f t="shared" si="46"/>
        <v>4.0539517167260959</v>
      </c>
      <c r="K1489" s="18">
        <f t="shared" si="47"/>
        <v>27.5597554196776</v>
      </c>
    </row>
    <row r="1490" spans="1:11" x14ac:dyDescent="0.25">
      <c r="A1490" s="8">
        <v>45423</v>
      </c>
      <c r="B1490" s="3" t="s">
        <v>19</v>
      </c>
      <c r="C1490" s="3" t="s">
        <v>37</v>
      </c>
      <c r="D1490" s="3">
        <v>32801</v>
      </c>
      <c r="E1490" s="3">
        <v>12315</v>
      </c>
      <c r="F1490" s="3">
        <v>34678</v>
      </c>
      <c r="G1490" s="3">
        <v>1890.7203599999998</v>
      </c>
      <c r="H1490" s="3">
        <v>7</v>
      </c>
      <c r="I1490" s="3">
        <v>11373</v>
      </c>
      <c r="J1490" s="18">
        <f t="shared" si="46"/>
        <v>18.341157546957394</v>
      </c>
      <c r="K1490" s="18">
        <f t="shared" si="47"/>
        <v>34.672723392579499</v>
      </c>
    </row>
    <row r="1491" spans="1:11" x14ac:dyDescent="0.25">
      <c r="A1491" s="8">
        <v>45423</v>
      </c>
      <c r="B1491" s="3" t="s">
        <v>22</v>
      </c>
      <c r="C1491" s="3" t="s">
        <v>37</v>
      </c>
      <c r="D1491" s="3">
        <v>30716</v>
      </c>
      <c r="E1491" s="3">
        <v>30350</v>
      </c>
      <c r="F1491" s="3">
        <v>39619</v>
      </c>
      <c r="G1491" s="3">
        <v>16103.4262</v>
      </c>
      <c r="H1491" s="3">
        <v>8</v>
      </c>
      <c r="I1491" s="3">
        <v>10468</v>
      </c>
      <c r="J1491" s="18">
        <f t="shared" si="46"/>
        <v>2.4602838866675465</v>
      </c>
      <c r="K1491" s="18">
        <f t="shared" si="47"/>
        <v>34.079958327907278</v>
      </c>
    </row>
    <row r="1492" spans="1:11" x14ac:dyDescent="0.25">
      <c r="A1492" s="8">
        <v>45423</v>
      </c>
      <c r="B1492" s="3" t="s">
        <v>32</v>
      </c>
      <c r="C1492" s="3" t="s">
        <v>37</v>
      </c>
      <c r="D1492" s="3">
        <v>24654</v>
      </c>
      <c r="E1492" s="3">
        <v>16824</v>
      </c>
      <c r="F1492" s="3">
        <v>7712</v>
      </c>
      <c r="G1492" s="3">
        <v>5397.8099999999995</v>
      </c>
      <c r="H1492" s="3">
        <v>9</v>
      </c>
      <c r="I1492" s="3">
        <v>18655</v>
      </c>
      <c r="J1492" s="18">
        <f t="shared" si="46"/>
        <v>1.4287275765541954</v>
      </c>
      <c r="K1492" s="18">
        <f t="shared" si="47"/>
        <v>75.667234525837586</v>
      </c>
    </row>
    <row r="1493" spans="1:11" x14ac:dyDescent="0.25">
      <c r="A1493" s="8">
        <v>45423</v>
      </c>
      <c r="B1493" s="3" t="s">
        <v>21</v>
      </c>
      <c r="C1493" s="3" t="s">
        <v>37</v>
      </c>
      <c r="D1493" s="3">
        <v>27255</v>
      </c>
      <c r="E1493" s="3">
        <v>27502</v>
      </c>
      <c r="F1493" s="3">
        <v>35105</v>
      </c>
      <c r="G1493" s="3">
        <v>4652.2352800000008</v>
      </c>
      <c r="H1493" s="3">
        <v>9</v>
      </c>
      <c r="I1493" s="3">
        <v>18639</v>
      </c>
      <c r="J1493" s="18">
        <f t="shared" si="46"/>
        <v>7.5458350421176448</v>
      </c>
      <c r="K1493" s="18">
        <f t="shared" si="47"/>
        <v>68.3874518436984</v>
      </c>
    </row>
    <row r="1494" spans="1:11" x14ac:dyDescent="0.25">
      <c r="A1494" s="8">
        <v>45424</v>
      </c>
      <c r="B1494" s="3" t="s">
        <v>22</v>
      </c>
      <c r="C1494" s="3" t="s">
        <v>37</v>
      </c>
      <c r="D1494" s="3">
        <v>29697</v>
      </c>
      <c r="E1494" s="3">
        <v>37640</v>
      </c>
      <c r="F1494" s="3">
        <v>31973</v>
      </c>
      <c r="G1494" s="3">
        <v>12206.960300000001</v>
      </c>
      <c r="H1494" s="3">
        <v>3</v>
      </c>
      <c r="I1494" s="3">
        <v>7104</v>
      </c>
      <c r="J1494" s="18">
        <f t="shared" si="46"/>
        <v>2.6192433836292559</v>
      </c>
      <c r="K1494" s="18">
        <f t="shared" si="47"/>
        <v>23.921608243256895</v>
      </c>
    </row>
    <row r="1495" spans="1:11" x14ac:dyDescent="0.25">
      <c r="A1495" s="8">
        <v>45424</v>
      </c>
      <c r="B1495" s="3" t="s">
        <v>19</v>
      </c>
      <c r="C1495" s="3" t="s">
        <v>37</v>
      </c>
      <c r="D1495" s="3">
        <v>29632</v>
      </c>
      <c r="E1495" s="3">
        <v>20418</v>
      </c>
      <c r="F1495" s="3">
        <v>27804</v>
      </c>
      <c r="G1495" s="3">
        <v>1931.8706500000001</v>
      </c>
      <c r="H1495" s="3">
        <v>2</v>
      </c>
      <c r="I1495" s="3">
        <v>2858</v>
      </c>
      <c r="J1495" s="18">
        <f t="shared" si="46"/>
        <v>14.392267929532444</v>
      </c>
      <c r="K1495" s="18">
        <f t="shared" si="47"/>
        <v>9.6449784017278617</v>
      </c>
    </row>
    <row r="1496" spans="1:11" x14ac:dyDescent="0.25">
      <c r="A1496" s="8">
        <v>45424</v>
      </c>
      <c r="B1496" s="3" t="s">
        <v>22</v>
      </c>
      <c r="C1496" s="3" t="s">
        <v>37</v>
      </c>
      <c r="D1496" s="3">
        <v>31600</v>
      </c>
      <c r="E1496" s="3">
        <v>13444</v>
      </c>
      <c r="F1496" s="3">
        <v>21058</v>
      </c>
      <c r="G1496" s="3">
        <v>15593.3467</v>
      </c>
      <c r="H1496" s="3">
        <v>9</v>
      </c>
      <c r="I1496" s="3">
        <v>15750</v>
      </c>
      <c r="J1496" s="18">
        <f t="shared" si="46"/>
        <v>1.3504477521813838</v>
      </c>
      <c r="K1496" s="18">
        <f t="shared" si="47"/>
        <v>49.841772151898731</v>
      </c>
    </row>
    <row r="1497" spans="1:11" x14ac:dyDescent="0.25">
      <c r="A1497" s="8">
        <v>45424</v>
      </c>
      <c r="B1497" s="3" t="s">
        <v>32</v>
      </c>
      <c r="C1497" s="3" t="s">
        <v>37</v>
      </c>
      <c r="D1497" s="3">
        <v>25633</v>
      </c>
      <c r="E1497" s="3">
        <v>21216</v>
      </c>
      <c r="F1497" s="3">
        <v>34008</v>
      </c>
      <c r="G1497" s="3">
        <v>6603.83</v>
      </c>
      <c r="H1497" s="3">
        <v>7</v>
      </c>
      <c r="I1497" s="3">
        <v>745</v>
      </c>
      <c r="J1497" s="18">
        <f t="shared" si="46"/>
        <v>5.1497388636594223</v>
      </c>
      <c r="K1497" s="18">
        <f t="shared" si="47"/>
        <v>2.9064097062380525</v>
      </c>
    </row>
    <row r="1498" spans="1:11" x14ac:dyDescent="0.25">
      <c r="A1498" s="8">
        <v>45424</v>
      </c>
      <c r="B1498" s="3" t="s">
        <v>19</v>
      </c>
      <c r="C1498" s="3" t="s">
        <v>37</v>
      </c>
      <c r="D1498" s="3">
        <v>20776</v>
      </c>
      <c r="E1498" s="3">
        <v>17409</v>
      </c>
      <c r="F1498" s="3">
        <v>10586</v>
      </c>
      <c r="G1498" s="3">
        <v>6549.7083499999999</v>
      </c>
      <c r="H1498" s="3">
        <v>1</v>
      </c>
      <c r="I1498" s="3">
        <v>5692</v>
      </c>
      <c r="J1498" s="18">
        <f t="shared" si="46"/>
        <v>1.616255172644443</v>
      </c>
      <c r="K1498" s="18">
        <f t="shared" si="47"/>
        <v>27.396996534462843</v>
      </c>
    </row>
    <row r="1499" spans="1:11" x14ac:dyDescent="0.25">
      <c r="A1499" s="8">
        <v>45424</v>
      </c>
      <c r="B1499" s="3" t="s">
        <v>30</v>
      </c>
      <c r="C1499" s="3" t="s">
        <v>37</v>
      </c>
      <c r="D1499" s="3">
        <v>44573</v>
      </c>
      <c r="E1499" s="3">
        <v>30192</v>
      </c>
      <c r="F1499" s="3">
        <v>8197</v>
      </c>
      <c r="G1499" s="3">
        <v>7763.7504499999995</v>
      </c>
      <c r="H1499" s="3">
        <v>9</v>
      </c>
      <c r="I1499" s="3">
        <v>15746</v>
      </c>
      <c r="J1499" s="18">
        <f t="shared" si="46"/>
        <v>1.0558041571261478</v>
      </c>
      <c r="K1499" s="18">
        <f t="shared" si="47"/>
        <v>35.326318623381866</v>
      </c>
    </row>
    <row r="1500" spans="1:11" x14ac:dyDescent="0.25">
      <c r="A1500" s="8">
        <v>45424</v>
      </c>
      <c r="B1500" s="3" t="s">
        <v>19</v>
      </c>
      <c r="C1500" s="3" t="s">
        <v>37</v>
      </c>
      <c r="D1500" s="3">
        <v>19592</v>
      </c>
      <c r="E1500" s="3">
        <v>21411</v>
      </c>
      <c r="F1500" s="3">
        <v>32004</v>
      </c>
      <c r="G1500" s="3">
        <v>5893.58</v>
      </c>
      <c r="H1500" s="3">
        <v>5</v>
      </c>
      <c r="I1500" s="3">
        <v>18065</v>
      </c>
      <c r="J1500" s="18">
        <f t="shared" si="46"/>
        <v>5.4303156994560187</v>
      </c>
      <c r="K1500" s="18">
        <f t="shared" si="47"/>
        <v>92.206002449979579</v>
      </c>
    </row>
    <row r="1501" spans="1:11" x14ac:dyDescent="0.25">
      <c r="A1501" s="8">
        <v>45424</v>
      </c>
      <c r="B1501" s="3" t="s">
        <v>32</v>
      </c>
      <c r="C1501" s="3" t="s">
        <v>37</v>
      </c>
      <c r="D1501" s="3">
        <v>5619</v>
      </c>
      <c r="E1501" s="3">
        <v>7953</v>
      </c>
      <c r="F1501" s="3">
        <v>16120</v>
      </c>
      <c r="G1501" s="3">
        <v>8064.39</v>
      </c>
      <c r="H1501" s="3">
        <v>2</v>
      </c>
      <c r="I1501" s="3">
        <v>15726</v>
      </c>
      <c r="J1501" s="18">
        <f t="shared" si="46"/>
        <v>1.9989112629721528</v>
      </c>
      <c r="K1501" s="18">
        <f t="shared" si="47"/>
        <v>279.8718633208756</v>
      </c>
    </row>
    <row r="1502" spans="1:11" x14ac:dyDescent="0.25">
      <c r="A1502" s="8">
        <v>45424</v>
      </c>
      <c r="B1502" s="3" t="s">
        <v>21</v>
      </c>
      <c r="C1502" s="3" t="s">
        <v>37</v>
      </c>
      <c r="D1502" s="3">
        <v>16105</v>
      </c>
      <c r="E1502" s="3">
        <v>36481</v>
      </c>
      <c r="F1502" s="3">
        <v>32616</v>
      </c>
      <c r="G1502" s="3">
        <v>957.59343999999999</v>
      </c>
      <c r="H1502" s="3">
        <v>1</v>
      </c>
      <c r="I1502" s="3">
        <v>952</v>
      </c>
      <c r="J1502" s="18">
        <f t="shared" si="46"/>
        <v>34.060383705218364</v>
      </c>
      <c r="K1502" s="18">
        <f t="shared" si="47"/>
        <v>5.9112076994722136</v>
      </c>
    </row>
    <row r="1503" spans="1:11" x14ac:dyDescent="0.25">
      <c r="A1503" s="8">
        <v>45424</v>
      </c>
      <c r="B1503" s="3" t="s">
        <v>22</v>
      </c>
      <c r="C1503" s="3" t="s">
        <v>37</v>
      </c>
      <c r="D1503" s="3">
        <v>12682</v>
      </c>
      <c r="E1503" s="3">
        <v>30136</v>
      </c>
      <c r="F1503" s="3">
        <v>21794</v>
      </c>
      <c r="G1503" s="3">
        <v>16670.215100000001</v>
      </c>
      <c r="H1503" s="3">
        <v>3</v>
      </c>
      <c r="I1503" s="3">
        <v>8584</v>
      </c>
      <c r="J1503" s="18">
        <f t="shared" si="46"/>
        <v>1.3073616548595104</v>
      </c>
      <c r="K1503" s="18">
        <f t="shared" si="47"/>
        <v>67.686484781580191</v>
      </c>
    </row>
    <row r="1504" spans="1:11" x14ac:dyDescent="0.25">
      <c r="A1504" s="8">
        <v>45425</v>
      </c>
      <c r="B1504" s="3" t="s">
        <v>32</v>
      </c>
      <c r="C1504" s="3" t="s">
        <v>37</v>
      </c>
      <c r="D1504" s="3">
        <v>32495</v>
      </c>
      <c r="E1504" s="3">
        <v>5557</v>
      </c>
      <c r="F1504" s="3">
        <v>30432</v>
      </c>
      <c r="G1504" s="3">
        <v>1960.78</v>
      </c>
      <c r="H1504" s="3">
        <v>1</v>
      </c>
      <c r="I1504" s="3">
        <v>11901</v>
      </c>
      <c r="J1504" s="18">
        <f t="shared" si="46"/>
        <v>15.52035414477912</v>
      </c>
      <c r="K1504" s="18">
        <f t="shared" si="47"/>
        <v>36.624096014771503</v>
      </c>
    </row>
    <row r="1505" spans="1:11" x14ac:dyDescent="0.25">
      <c r="A1505" s="8">
        <v>45425</v>
      </c>
      <c r="B1505" s="3" t="s">
        <v>21</v>
      </c>
      <c r="C1505" s="3" t="s">
        <v>37</v>
      </c>
      <c r="D1505" s="3">
        <v>27914</v>
      </c>
      <c r="E1505" s="3">
        <v>15964</v>
      </c>
      <c r="F1505" s="3">
        <v>22946</v>
      </c>
      <c r="G1505" s="3">
        <v>6382.3406600000008</v>
      </c>
      <c r="H1505" s="3">
        <v>2</v>
      </c>
      <c r="I1505" s="3">
        <v>2202</v>
      </c>
      <c r="J1505" s="18">
        <f t="shared" si="46"/>
        <v>3.5952327245409048</v>
      </c>
      <c r="K1505" s="18">
        <f t="shared" si="47"/>
        <v>7.8885147237945112</v>
      </c>
    </row>
    <row r="1506" spans="1:11" x14ac:dyDescent="0.25">
      <c r="A1506" s="8">
        <v>45425</v>
      </c>
      <c r="B1506" s="3" t="s">
        <v>19</v>
      </c>
      <c r="C1506" s="3" t="s">
        <v>37</v>
      </c>
      <c r="D1506" s="3">
        <v>10532</v>
      </c>
      <c r="E1506" s="3">
        <v>29272</v>
      </c>
      <c r="F1506" s="3">
        <v>7888</v>
      </c>
      <c r="G1506" s="3">
        <v>5889.54</v>
      </c>
      <c r="H1506" s="3">
        <v>1</v>
      </c>
      <c r="I1506" s="3">
        <v>10474</v>
      </c>
      <c r="J1506" s="18">
        <f t="shared" si="46"/>
        <v>1.3393236144079164</v>
      </c>
      <c r="K1506" s="18">
        <f t="shared" si="47"/>
        <v>99.449297379415114</v>
      </c>
    </row>
    <row r="1507" spans="1:11" x14ac:dyDescent="0.25">
      <c r="A1507" s="8">
        <v>45425</v>
      </c>
      <c r="B1507" s="3" t="s">
        <v>19</v>
      </c>
      <c r="C1507" s="3" t="s">
        <v>37</v>
      </c>
      <c r="D1507" s="3">
        <v>15241</v>
      </c>
      <c r="E1507" s="3">
        <v>28018</v>
      </c>
      <c r="F1507" s="3">
        <v>16218</v>
      </c>
      <c r="G1507" s="3">
        <v>3594.1760599999998</v>
      </c>
      <c r="H1507" s="3">
        <v>7</v>
      </c>
      <c r="I1507" s="3">
        <v>14544</v>
      </c>
      <c r="J1507" s="18">
        <f t="shared" si="46"/>
        <v>4.5122998231756073</v>
      </c>
      <c r="K1507" s="18">
        <f t="shared" si="47"/>
        <v>95.426809264483964</v>
      </c>
    </row>
    <row r="1508" spans="1:11" x14ac:dyDescent="0.25">
      <c r="A1508" s="8">
        <v>45425</v>
      </c>
      <c r="B1508" s="3" t="s">
        <v>22</v>
      </c>
      <c r="C1508" s="3" t="s">
        <v>37</v>
      </c>
      <c r="D1508" s="3">
        <v>34856</v>
      </c>
      <c r="E1508" s="3">
        <v>25571</v>
      </c>
      <c r="F1508" s="3">
        <v>32367</v>
      </c>
      <c r="G1508" s="3">
        <v>16882.231199999998</v>
      </c>
      <c r="H1508" s="3">
        <v>7</v>
      </c>
      <c r="I1508" s="3">
        <v>6940</v>
      </c>
      <c r="J1508" s="18">
        <f t="shared" si="46"/>
        <v>1.91722288461492</v>
      </c>
      <c r="K1508" s="18">
        <f t="shared" si="47"/>
        <v>19.910488868487491</v>
      </c>
    </row>
    <row r="1509" spans="1:11" x14ac:dyDescent="0.25">
      <c r="A1509" s="8">
        <v>45425</v>
      </c>
      <c r="B1509" s="3" t="s">
        <v>32</v>
      </c>
      <c r="C1509" s="3" t="s">
        <v>37</v>
      </c>
      <c r="D1509" s="3">
        <v>26076</v>
      </c>
      <c r="E1509" s="3">
        <v>38223</v>
      </c>
      <c r="F1509" s="3">
        <v>32970</v>
      </c>
      <c r="G1509" s="3">
        <v>7963.37</v>
      </c>
      <c r="H1509" s="3">
        <v>7</v>
      </c>
      <c r="I1509" s="3">
        <v>16098</v>
      </c>
      <c r="J1509" s="18">
        <f t="shared" si="46"/>
        <v>4.1402069726761406</v>
      </c>
      <c r="K1509" s="18">
        <f t="shared" si="47"/>
        <v>61.73492867004142</v>
      </c>
    </row>
    <row r="1510" spans="1:11" x14ac:dyDescent="0.25">
      <c r="A1510" s="8">
        <v>45425</v>
      </c>
      <c r="B1510" s="3" t="s">
        <v>21</v>
      </c>
      <c r="C1510" s="3" t="s">
        <v>37</v>
      </c>
      <c r="D1510" s="3">
        <v>45417</v>
      </c>
      <c r="E1510" s="3">
        <v>31048</v>
      </c>
      <c r="F1510" s="3">
        <v>23466</v>
      </c>
      <c r="G1510" s="3">
        <v>6742.9270299999998</v>
      </c>
      <c r="H1510" s="3">
        <v>2</v>
      </c>
      <c r="I1510" s="3">
        <v>1705</v>
      </c>
      <c r="J1510" s="18">
        <f t="shared" si="46"/>
        <v>3.4800910488275001</v>
      </c>
      <c r="K1510" s="18">
        <f t="shared" si="47"/>
        <v>3.7541008873329367</v>
      </c>
    </row>
    <row r="1511" spans="1:11" x14ac:dyDescent="0.25">
      <c r="A1511" s="8">
        <v>45425</v>
      </c>
      <c r="B1511" s="3" t="s">
        <v>30</v>
      </c>
      <c r="C1511" s="3" t="s">
        <v>37</v>
      </c>
      <c r="D1511" s="3">
        <v>42036</v>
      </c>
      <c r="E1511" s="3">
        <v>30806</v>
      </c>
      <c r="F1511" s="3">
        <v>18706</v>
      </c>
      <c r="G1511" s="3">
        <v>7999.5319800000007</v>
      </c>
      <c r="H1511" s="3">
        <v>8</v>
      </c>
      <c r="I1511" s="3">
        <v>19616</v>
      </c>
      <c r="J1511" s="18">
        <f t="shared" si="46"/>
        <v>2.3383868014738529</v>
      </c>
      <c r="K1511" s="18">
        <f t="shared" si="47"/>
        <v>46.664763536016743</v>
      </c>
    </row>
    <row r="1512" spans="1:11" x14ac:dyDescent="0.25">
      <c r="A1512" s="8">
        <v>45425</v>
      </c>
      <c r="B1512" s="3" t="s">
        <v>30</v>
      </c>
      <c r="C1512" s="3" t="s">
        <v>37</v>
      </c>
      <c r="D1512" s="3">
        <v>35173</v>
      </c>
      <c r="E1512" s="3">
        <v>24414</v>
      </c>
      <c r="F1512" s="3">
        <v>7216</v>
      </c>
      <c r="G1512" s="3">
        <v>6180.4278999999997</v>
      </c>
      <c r="H1512" s="3">
        <v>6</v>
      </c>
      <c r="I1512" s="3">
        <v>15407</v>
      </c>
      <c r="J1512" s="18">
        <f t="shared" si="46"/>
        <v>1.1675566994317659</v>
      </c>
      <c r="K1512" s="18">
        <f t="shared" si="47"/>
        <v>43.803485628180702</v>
      </c>
    </row>
    <row r="1513" spans="1:11" x14ac:dyDescent="0.25">
      <c r="A1513" s="8">
        <v>45425</v>
      </c>
      <c r="B1513" s="3" t="s">
        <v>22</v>
      </c>
      <c r="C1513" s="3" t="s">
        <v>37</v>
      </c>
      <c r="D1513" s="3">
        <v>5030</v>
      </c>
      <c r="E1513" s="3">
        <v>7505</v>
      </c>
      <c r="F1513" s="3">
        <v>16614</v>
      </c>
      <c r="G1513" s="3">
        <v>3364.6499999999996</v>
      </c>
      <c r="H1513" s="3">
        <v>8</v>
      </c>
      <c r="I1513" s="3">
        <v>8642</v>
      </c>
      <c r="J1513" s="18">
        <f t="shared" si="46"/>
        <v>4.937809281797513</v>
      </c>
      <c r="K1513" s="18">
        <f t="shared" si="47"/>
        <v>171.80914512922465</v>
      </c>
    </row>
    <row r="1514" spans="1:11" x14ac:dyDescent="0.25">
      <c r="A1514" s="8">
        <v>45426</v>
      </c>
      <c r="B1514" s="3" t="s">
        <v>19</v>
      </c>
      <c r="C1514" s="3" t="s">
        <v>37</v>
      </c>
      <c r="D1514" s="3">
        <v>37786</v>
      </c>
      <c r="E1514" s="3">
        <v>25741</v>
      </c>
      <c r="F1514" s="3">
        <v>5488</v>
      </c>
      <c r="G1514" s="3">
        <v>5342.81</v>
      </c>
      <c r="H1514" s="3">
        <v>1</v>
      </c>
      <c r="I1514" s="3">
        <v>2981</v>
      </c>
      <c r="J1514" s="18">
        <f t="shared" si="46"/>
        <v>1.0271748387084698</v>
      </c>
      <c r="K1514" s="18">
        <f t="shared" si="47"/>
        <v>7.8891652993172077</v>
      </c>
    </row>
    <row r="1515" spans="1:11" x14ac:dyDescent="0.25">
      <c r="A1515" s="8">
        <v>45426</v>
      </c>
      <c r="B1515" s="3" t="s">
        <v>30</v>
      </c>
      <c r="C1515" s="3" t="s">
        <v>37</v>
      </c>
      <c r="D1515" s="3">
        <v>30464</v>
      </c>
      <c r="E1515" s="3">
        <v>27359</v>
      </c>
      <c r="F1515" s="3">
        <v>17026</v>
      </c>
      <c r="G1515" s="3">
        <v>4129.75</v>
      </c>
      <c r="H1515" s="3">
        <v>7</v>
      </c>
      <c r="I1515" s="3">
        <v>18144</v>
      </c>
      <c r="J1515" s="18">
        <f t="shared" si="46"/>
        <v>4.1227677220170715</v>
      </c>
      <c r="K1515" s="18">
        <f t="shared" si="47"/>
        <v>59.558823529411761</v>
      </c>
    </row>
    <row r="1516" spans="1:11" x14ac:dyDescent="0.25">
      <c r="A1516" s="8">
        <v>45426</v>
      </c>
      <c r="B1516" s="3" t="s">
        <v>19</v>
      </c>
      <c r="C1516" s="3" t="s">
        <v>37</v>
      </c>
      <c r="D1516" s="3">
        <v>47413</v>
      </c>
      <c r="E1516" s="3">
        <v>13610</v>
      </c>
      <c r="F1516" s="3">
        <v>12208</v>
      </c>
      <c r="G1516" s="3">
        <v>7380.9463000000005</v>
      </c>
      <c r="H1516" s="3">
        <v>5</v>
      </c>
      <c r="I1516" s="3">
        <v>14400</v>
      </c>
      <c r="J1516" s="18">
        <f t="shared" si="46"/>
        <v>1.6539884594472662</v>
      </c>
      <c r="K1516" s="18">
        <f t="shared" si="47"/>
        <v>30.371417121886402</v>
      </c>
    </row>
    <row r="1517" spans="1:11" x14ac:dyDescent="0.25">
      <c r="A1517" s="8">
        <v>45426</v>
      </c>
      <c r="B1517" s="3" t="s">
        <v>32</v>
      </c>
      <c r="C1517" s="3" t="s">
        <v>37</v>
      </c>
      <c r="D1517" s="3">
        <v>34323</v>
      </c>
      <c r="E1517" s="3">
        <v>18672</v>
      </c>
      <c r="F1517" s="3">
        <v>13413</v>
      </c>
      <c r="G1517" s="3">
        <v>7575.42</v>
      </c>
      <c r="H1517" s="3">
        <v>4</v>
      </c>
      <c r="I1517" s="3">
        <v>8251</v>
      </c>
      <c r="J1517" s="18">
        <f t="shared" si="46"/>
        <v>1.7705948977086419</v>
      </c>
      <c r="K1517" s="18">
        <f t="shared" si="47"/>
        <v>24.039273956239256</v>
      </c>
    </row>
    <row r="1518" spans="1:11" x14ac:dyDescent="0.25">
      <c r="A1518" s="8">
        <v>45426</v>
      </c>
      <c r="B1518" s="3" t="s">
        <v>21</v>
      </c>
      <c r="C1518" s="3" t="s">
        <v>37</v>
      </c>
      <c r="D1518" s="3">
        <v>38744</v>
      </c>
      <c r="E1518" s="3">
        <v>24702</v>
      </c>
      <c r="F1518" s="3">
        <v>20931</v>
      </c>
      <c r="G1518" s="3">
        <v>9192.6582909999997</v>
      </c>
      <c r="H1518" s="3">
        <v>3</v>
      </c>
      <c r="I1518" s="3">
        <v>19637</v>
      </c>
      <c r="J1518" s="18">
        <f t="shared" si="46"/>
        <v>2.2769257093448512</v>
      </c>
      <c r="K1518" s="18">
        <f t="shared" si="47"/>
        <v>50.683976873838532</v>
      </c>
    </row>
    <row r="1519" spans="1:11" x14ac:dyDescent="0.25">
      <c r="A1519" s="8">
        <v>45426</v>
      </c>
      <c r="B1519" s="3" t="s">
        <v>21</v>
      </c>
      <c r="C1519" s="3" t="s">
        <v>37</v>
      </c>
      <c r="D1519" s="3">
        <v>43040</v>
      </c>
      <c r="E1519" s="3">
        <v>20251</v>
      </c>
      <c r="F1519" s="3">
        <v>9103</v>
      </c>
      <c r="G1519" s="3">
        <v>6521.3672400000005</v>
      </c>
      <c r="H1519" s="3">
        <v>8</v>
      </c>
      <c r="I1519" s="3">
        <v>10273</v>
      </c>
      <c r="J1519" s="18">
        <f t="shared" si="46"/>
        <v>1.3958729304746222</v>
      </c>
      <c r="K1519" s="18">
        <f t="shared" si="47"/>
        <v>23.868494423791823</v>
      </c>
    </row>
    <row r="1520" spans="1:11" x14ac:dyDescent="0.25">
      <c r="A1520" s="8">
        <v>45426</v>
      </c>
      <c r="B1520" s="3" t="s">
        <v>22</v>
      </c>
      <c r="C1520" s="3" t="s">
        <v>37</v>
      </c>
      <c r="D1520" s="3">
        <v>12462</v>
      </c>
      <c r="E1520" s="3">
        <v>12594</v>
      </c>
      <c r="F1520" s="3">
        <v>5893</v>
      </c>
      <c r="G1520" s="3">
        <v>16891.363000000001</v>
      </c>
      <c r="H1520" s="3">
        <v>9</v>
      </c>
      <c r="I1520" s="3">
        <v>11818</v>
      </c>
      <c r="J1520" s="18">
        <f t="shared" si="46"/>
        <v>0.34887652346350023</v>
      </c>
      <c r="K1520" s="18">
        <f t="shared" si="47"/>
        <v>94.832290162092761</v>
      </c>
    </row>
    <row r="1521" spans="1:11" x14ac:dyDescent="0.25">
      <c r="A1521" s="8">
        <v>45426</v>
      </c>
      <c r="B1521" s="3" t="s">
        <v>21</v>
      </c>
      <c r="C1521" s="3" t="s">
        <v>37</v>
      </c>
      <c r="D1521" s="3">
        <v>29886</v>
      </c>
      <c r="E1521" s="3">
        <v>8237</v>
      </c>
      <c r="F1521" s="3">
        <v>31859</v>
      </c>
      <c r="G1521" s="3">
        <v>9189.9640259999996</v>
      </c>
      <c r="H1521" s="3">
        <v>7</v>
      </c>
      <c r="I1521" s="3">
        <v>6500</v>
      </c>
      <c r="J1521" s="18">
        <f t="shared" si="46"/>
        <v>3.4667165083416402</v>
      </c>
      <c r="K1521" s="18">
        <f t="shared" si="47"/>
        <v>21.749314060095028</v>
      </c>
    </row>
    <row r="1522" spans="1:11" x14ac:dyDescent="0.25">
      <c r="A1522" s="8">
        <v>45427</v>
      </c>
      <c r="B1522" s="3" t="s">
        <v>19</v>
      </c>
      <c r="C1522" s="3" t="s">
        <v>37</v>
      </c>
      <c r="D1522" s="3">
        <v>44551</v>
      </c>
      <c r="E1522" s="3">
        <v>31667</v>
      </c>
      <c r="F1522" s="3">
        <v>34774</v>
      </c>
      <c r="G1522" s="3">
        <v>9214.2685000000001</v>
      </c>
      <c r="H1522" s="3">
        <v>6</v>
      </c>
      <c r="I1522" s="3">
        <v>7956</v>
      </c>
      <c r="J1522" s="18">
        <f t="shared" si="46"/>
        <v>3.7739295311396668</v>
      </c>
      <c r="K1522" s="18">
        <f t="shared" si="47"/>
        <v>17.858185001459002</v>
      </c>
    </row>
    <row r="1523" spans="1:11" x14ac:dyDescent="0.25">
      <c r="A1523" s="8">
        <v>45427</v>
      </c>
      <c r="B1523" s="3" t="s">
        <v>32</v>
      </c>
      <c r="C1523" s="3" t="s">
        <v>37</v>
      </c>
      <c r="D1523" s="3">
        <v>38127</v>
      </c>
      <c r="E1523" s="3">
        <v>32234</v>
      </c>
      <c r="F1523" s="3">
        <v>26728</v>
      </c>
      <c r="G1523" s="3">
        <v>9071.9500000000007</v>
      </c>
      <c r="H1523" s="3">
        <v>1</v>
      </c>
      <c r="I1523" s="3">
        <v>19580</v>
      </c>
      <c r="J1523" s="18">
        <f t="shared" si="46"/>
        <v>2.9462243508837678</v>
      </c>
      <c r="K1523" s="18">
        <f t="shared" si="47"/>
        <v>51.354683033021217</v>
      </c>
    </row>
    <row r="1524" spans="1:11" x14ac:dyDescent="0.25">
      <c r="A1524" s="8">
        <v>45427</v>
      </c>
      <c r="B1524" s="3" t="s">
        <v>19</v>
      </c>
      <c r="C1524" s="3" t="s">
        <v>37</v>
      </c>
      <c r="D1524" s="3">
        <v>7265</v>
      </c>
      <c r="E1524" s="3">
        <v>15092</v>
      </c>
      <c r="F1524" s="3">
        <v>13549</v>
      </c>
      <c r="G1524" s="3">
        <v>9222.4141</v>
      </c>
      <c r="H1524" s="3">
        <v>8</v>
      </c>
      <c r="I1524" s="3">
        <v>5476</v>
      </c>
      <c r="J1524" s="18">
        <f t="shared" si="46"/>
        <v>1.4691381077759238</v>
      </c>
      <c r="K1524" s="18">
        <f t="shared" si="47"/>
        <v>75.375086028905713</v>
      </c>
    </row>
    <row r="1525" spans="1:11" x14ac:dyDescent="0.25">
      <c r="A1525" s="8">
        <v>45427</v>
      </c>
      <c r="B1525" s="3" t="s">
        <v>21</v>
      </c>
      <c r="C1525" s="3" t="s">
        <v>37</v>
      </c>
      <c r="D1525" s="3">
        <v>6828</v>
      </c>
      <c r="E1525" s="3">
        <v>20299</v>
      </c>
      <c r="F1525" s="3">
        <v>6879</v>
      </c>
      <c r="G1525" s="3">
        <v>6525.2461499999999</v>
      </c>
      <c r="H1525" s="3">
        <v>6</v>
      </c>
      <c r="I1525" s="3">
        <v>267</v>
      </c>
      <c r="J1525" s="18">
        <f t="shared" si="46"/>
        <v>1.0542131042826637</v>
      </c>
      <c r="K1525" s="18">
        <f t="shared" si="47"/>
        <v>3.9103690685413008</v>
      </c>
    </row>
    <row r="1526" spans="1:11" x14ac:dyDescent="0.25">
      <c r="A1526" s="8">
        <v>45427</v>
      </c>
      <c r="B1526" s="3" t="s">
        <v>22</v>
      </c>
      <c r="C1526" s="3" t="s">
        <v>37</v>
      </c>
      <c r="D1526" s="3">
        <v>40601</v>
      </c>
      <c r="E1526" s="3">
        <v>23628</v>
      </c>
      <c r="F1526" s="3">
        <v>5837</v>
      </c>
      <c r="G1526" s="3">
        <v>11566.914699999999</v>
      </c>
      <c r="H1526" s="3">
        <v>6</v>
      </c>
      <c r="I1526" s="3">
        <v>10416</v>
      </c>
      <c r="J1526" s="18">
        <f t="shared" si="46"/>
        <v>0.50462894828817229</v>
      </c>
      <c r="K1526" s="18">
        <f t="shared" si="47"/>
        <v>25.65454052855841</v>
      </c>
    </row>
    <row r="1527" spans="1:11" x14ac:dyDescent="0.25">
      <c r="A1527" s="8">
        <v>45427</v>
      </c>
      <c r="B1527" s="3" t="s">
        <v>19</v>
      </c>
      <c r="C1527" s="3" t="s">
        <v>34</v>
      </c>
      <c r="D1527" s="3">
        <v>36331</v>
      </c>
      <c r="E1527" s="3">
        <v>7447</v>
      </c>
      <c r="F1527" s="3">
        <v>36941</v>
      </c>
      <c r="G1527" s="3">
        <v>0</v>
      </c>
      <c r="H1527" s="3">
        <v>7</v>
      </c>
      <c r="I1527" s="3">
        <v>5012</v>
      </c>
      <c r="J1527" s="18" t="str">
        <f t="shared" si="46"/>
        <v>NA</v>
      </c>
      <c r="K1527" s="18">
        <f t="shared" si="47"/>
        <v>13.795381354765905</v>
      </c>
    </row>
    <row r="1528" spans="1:11" x14ac:dyDescent="0.25">
      <c r="A1528" s="8">
        <v>45427</v>
      </c>
      <c r="B1528" s="3" t="s">
        <v>32</v>
      </c>
      <c r="C1528" s="3" t="s">
        <v>37</v>
      </c>
      <c r="D1528" s="3">
        <v>28058</v>
      </c>
      <c r="E1528" s="3">
        <v>17392</v>
      </c>
      <c r="F1528" s="3">
        <v>25625</v>
      </c>
      <c r="G1528" s="3">
        <v>7424.65</v>
      </c>
      <c r="H1528" s="3">
        <v>2</v>
      </c>
      <c r="I1528" s="3">
        <v>2271</v>
      </c>
      <c r="J1528" s="18">
        <f t="shared" si="46"/>
        <v>3.4513411406598293</v>
      </c>
      <c r="K1528" s="18">
        <f t="shared" si="47"/>
        <v>8.0939482500534599</v>
      </c>
    </row>
    <row r="1529" spans="1:11" x14ac:dyDescent="0.25">
      <c r="A1529" s="8">
        <v>45427</v>
      </c>
      <c r="B1529" s="3" t="s">
        <v>19</v>
      </c>
      <c r="C1529" s="3" t="s">
        <v>37</v>
      </c>
      <c r="D1529" s="3">
        <v>38428</v>
      </c>
      <c r="E1529" s="3">
        <v>21781</v>
      </c>
      <c r="F1529" s="3">
        <v>30554</v>
      </c>
      <c r="G1529" s="3">
        <v>8382.987799999999</v>
      </c>
      <c r="H1529" s="3">
        <v>8</v>
      </c>
      <c r="I1529" s="3">
        <v>7022</v>
      </c>
      <c r="J1529" s="18">
        <f t="shared" si="46"/>
        <v>3.6447625511276547</v>
      </c>
      <c r="K1529" s="18">
        <f t="shared" si="47"/>
        <v>18.273134172998855</v>
      </c>
    </row>
    <row r="1530" spans="1:11" x14ac:dyDescent="0.25">
      <c r="A1530" s="8">
        <v>45427</v>
      </c>
      <c r="B1530" s="3" t="s">
        <v>21</v>
      </c>
      <c r="C1530" s="3" t="s">
        <v>34</v>
      </c>
      <c r="D1530" s="3">
        <v>30388</v>
      </c>
      <c r="E1530" s="3">
        <v>10389</v>
      </c>
      <c r="F1530" s="3">
        <v>27176</v>
      </c>
      <c r="G1530" s="3">
        <v>0</v>
      </c>
      <c r="H1530" s="3">
        <v>4</v>
      </c>
      <c r="I1530" s="3">
        <v>4535</v>
      </c>
      <c r="J1530" s="18" t="str">
        <f t="shared" si="46"/>
        <v>NA</v>
      </c>
      <c r="K1530" s="18">
        <f t="shared" si="47"/>
        <v>14.92365407397657</v>
      </c>
    </row>
    <row r="1531" spans="1:11" x14ac:dyDescent="0.25">
      <c r="A1531" s="8">
        <v>45428</v>
      </c>
      <c r="B1531" s="3" t="s">
        <v>21</v>
      </c>
      <c r="C1531" s="3" t="s">
        <v>37</v>
      </c>
      <c r="D1531" s="3">
        <v>43951</v>
      </c>
      <c r="E1531" s="3">
        <v>39393</v>
      </c>
      <c r="F1531" s="3">
        <v>21452</v>
      </c>
      <c r="G1531" s="3">
        <v>5901.6211000000003</v>
      </c>
      <c r="H1531" s="3">
        <v>7</v>
      </c>
      <c r="I1531" s="3">
        <v>277</v>
      </c>
      <c r="J1531" s="18">
        <f t="shared" si="46"/>
        <v>3.6349334592151297</v>
      </c>
      <c r="K1531" s="18">
        <f t="shared" si="47"/>
        <v>0.63024732088007096</v>
      </c>
    </row>
    <row r="1532" spans="1:11" x14ac:dyDescent="0.25">
      <c r="A1532" s="8">
        <v>45428</v>
      </c>
      <c r="B1532" s="3" t="s">
        <v>22</v>
      </c>
      <c r="C1532" s="3" t="s">
        <v>37</v>
      </c>
      <c r="D1532" s="3">
        <v>35568</v>
      </c>
      <c r="E1532" s="3">
        <v>11312</v>
      </c>
      <c r="F1532" s="3">
        <v>21063</v>
      </c>
      <c r="G1532" s="3">
        <v>7535.846912</v>
      </c>
      <c r="H1532" s="3">
        <v>10</v>
      </c>
      <c r="I1532" s="3">
        <v>9696</v>
      </c>
      <c r="J1532" s="18">
        <f t="shared" si="46"/>
        <v>2.7950408555220925</v>
      </c>
      <c r="K1532" s="18">
        <f t="shared" si="47"/>
        <v>27.260458839406208</v>
      </c>
    </row>
    <row r="1533" spans="1:11" x14ac:dyDescent="0.25">
      <c r="A1533" s="8">
        <v>45428</v>
      </c>
      <c r="B1533" s="3" t="s">
        <v>19</v>
      </c>
      <c r="C1533" s="3" t="s">
        <v>34</v>
      </c>
      <c r="D1533" s="3">
        <v>28068</v>
      </c>
      <c r="E1533" s="3">
        <v>28640</v>
      </c>
      <c r="F1533" s="3">
        <v>38345</v>
      </c>
      <c r="G1533" s="3">
        <v>0</v>
      </c>
      <c r="H1533" s="3">
        <v>9</v>
      </c>
      <c r="I1533" s="3">
        <v>8328</v>
      </c>
      <c r="J1533" s="18" t="str">
        <f t="shared" si="46"/>
        <v>NA</v>
      </c>
      <c r="K1533" s="18">
        <f t="shared" si="47"/>
        <v>29.670799486960242</v>
      </c>
    </row>
    <row r="1534" spans="1:11" x14ac:dyDescent="0.25">
      <c r="A1534" s="8">
        <v>45428</v>
      </c>
      <c r="B1534" s="3" t="s">
        <v>21</v>
      </c>
      <c r="C1534" s="3" t="s">
        <v>37</v>
      </c>
      <c r="D1534" s="3">
        <v>33665</v>
      </c>
      <c r="E1534" s="3">
        <v>12178</v>
      </c>
      <c r="F1534" s="3">
        <v>29345</v>
      </c>
      <c r="G1534" s="3">
        <v>6394.6196</v>
      </c>
      <c r="H1534" s="3">
        <v>8</v>
      </c>
      <c r="I1534" s="3">
        <v>4624</v>
      </c>
      <c r="J1534" s="18">
        <f t="shared" si="46"/>
        <v>4.5890141768558053</v>
      </c>
      <c r="K1534" s="18">
        <f t="shared" si="47"/>
        <v>13.735333432348137</v>
      </c>
    </row>
    <row r="1535" spans="1:11" x14ac:dyDescent="0.25">
      <c r="A1535" s="8">
        <v>45428</v>
      </c>
      <c r="B1535" s="3" t="s">
        <v>32</v>
      </c>
      <c r="C1535" s="3" t="s">
        <v>37</v>
      </c>
      <c r="D1535" s="3">
        <v>40308</v>
      </c>
      <c r="E1535" s="3">
        <v>6911</v>
      </c>
      <c r="F1535" s="3">
        <v>39870</v>
      </c>
      <c r="G1535" s="3">
        <v>0</v>
      </c>
      <c r="H1535" s="3">
        <v>4</v>
      </c>
      <c r="I1535" s="3">
        <v>15950</v>
      </c>
      <c r="J1535" s="18" t="str">
        <f t="shared" si="46"/>
        <v>NA</v>
      </c>
      <c r="K1535" s="18">
        <f t="shared" si="47"/>
        <v>39.570308623598294</v>
      </c>
    </row>
    <row r="1536" spans="1:11" x14ac:dyDescent="0.25">
      <c r="A1536" s="8">
        <v>45428</v>
      </c>
      <c r="B1536" s="3" t="s">
        <v>19</v>
      </c>
      <c r="C1536" s="3" t="s">
        <v>37</v>
      </c>
      <c r="D1536" s="3">
        <v>23990</v>
      </c>
      <c r="E1536" s="3">
        <v>28729</v>
      </c>
      <c r="F1536" s="3">
        <v>5295</v>
      </c>
      <c r="G1536" s="3">
        <v>10004.29106</v>
      </c>
      <c r="H1536" s="3">
        <v>5</v>
      </c>
      <c r="I1536" s="3">
        <v>5502</v>
      </c>
      <c r="J1536" s="18">
        <f t="shared" si="46"/>
        <v>0.52927288582905341</v>
      </c>
      <c r="K1536" s="18">
        <f t="shared" si="47"/>
        <v>22.934556065027095</v>
      </c>
    </row>
    <row r="1537" spans="1:11" x14ac:dyDescent="0.25">
      <c r="A1537" s="8">
        <v>45428</v>
      </c>
      <c r="B1537" s="3" t="s">
        <v>21</v>
      </c>
      <c r="C1537" s="3" t="s">
        <v>37</v>
      </c>
      <c r="D1537" s="3">
        <v>26351</v>
      </c>
      <c r="E1537" s="3">
        <v>33237</v>
      </c>
      <c r="F1537" s="3">
        <v>5981</v>
      </c>
      <c r="G1537" s="3">
        <v>5965.4617600000001</v>
      </c>
      <c r="H1537" s="3">
        <v>7</v>
      </c>
      <c r="I1537" s="3">
        <v>7823</v>
      </c>
      <c r="J1537" s="18">
        <f t="shared" si="46"/>
        <v>1.0026047002939802</v>
      </c>
      <c r="K1537" s="18">
        <f t="shared" si="47"/>
        <v>29.687677886987213</v>
      </c>
    </row>
    <row r="1538" spans="1:11" x14ac:dyDescent="0.25">
      <c r="A1538" s="8">
        <v>45428</v>
      </c>
      <c r="B1538" s="3" t="s">
        <v>32</v>
      </c>
      <c r="C1538" s="3" t="s">
        <v>37</v>
      </c>
      <c r="D1538" s="3">
        <v>35221</v>
      </c>
      <c r="E1538" s="3">
        <v>9941</v>
      </c>
      <c r="F1538" s="3">
        <v>32182</v>
      </c>
      <c r="G1538" s="3">
        <v>5774.86</v>
      </c>
      <c r="H1538" s="3">
        <v>1</v>
      </c>
      <c r="I1538" s="3">
        <v>804</v>
      </c>
      <c r="J1538" s="18">
        <f t="shared" si="46"/>
        <v>5.5727757902356077</v>
      </c>
      <c r="K1538" s="18">
        <f t="shared" si="47"/>
        <v>2.2827290536895601</v>
      </c>
    </row>
    <row r="1539" spans="1:11" x14ac:dyDescent="0.25">
      <c r="A1539" s="8">
        <v>45428</v>
      </c>
      <c r="B1539" s="3" t="s">
        <v>30</v>
      </c>
      <c r="C1539" s="3" t="s">
        <v>37</v>
      </c>
      <c r="D1539" s="3">
        <v>22543</v>
      </c>
      <c r="E1539" s="3">
        <v>16035</v>
      </c>
      <c r="F1539" s="3">
        <v>26449</v>
      </c>
      <c r="G1539" s="3">
        <v>5475.1140999999998</v>
      </c>
      <c r="H1539" s="3">
        <v>7</v>
      </c>
      <c r="I1539" s="3">
        <v>4810</v>
      </c>
      <c r="J1539" s="18">
        <f t="shared" ref="J1539:J1602" si="48">IFERROR(F1539/G1539,"NA")</f>
        <v>4.8307669058440261</v>
      </c>
      <c r="K1539" s="18">
        <f t="shared" ref="K1539:K1602" si="49">(I1539/D1539)*100</f>
        <v>21.337000399237013</v>
      </c>
    </row>
    <row r="1540" spans="1:11" x14ac:dyDescent="0.25">
      <c r="A1540" s="8">
        <v>45428</v>
      </c>
      <c r="B1540" s="3" t="s">
        <v>19</v>
      </c>
      <c r="C1540" s="3" t="s">
        <v>34</v>
      </c>
      <c r="D1540" s="3">
        <v>42306</v>
      </c>
      <c r="E1540" s="3">
        <v>19696</v>
      </c>
      <c r="F1540" s="3">
        <v>38068</v>
      </c>
      <c r="G1540" s="3">
        <v>0</v>
      </c>
      <c r="H1540" s="3">
        <v>4</v>
      </c>
      <c r="I1540" s="3">
        <v>13015</v>
      </c>
      <c r="J1540" s="18" t="str">
        <f t="shared" si="48"/>
        <v>NA</v>
      </c>
      <c r="K1540" s="18">
        <f t="shared" si="49"/>
        <v>30.763957831040518</v>
      </c>
    </row>
    <row r="1541" spans="1:11" x14ac:dyDescent="0.25">
      <c r="A1541" s="8">
        <v>45429</v>
      </c>
      <c r="B1541" s="3" t="s">
        <v>32</v>
      </c>
      <c r="C1541" s="3" t="s">
        <v>37</v>
      </c>
      <c r="D1541" s="3">
        <v>44957</v>
      </c>
      <c r="E1541" s="3">
        <v>26468</v>
      </c>
      <c r="F1541" s="3">
        <v>15996</v>
      </c>
      <c r="G1541" s="3">
        <v>8025.88</v>
      </c>
      <c r="H1541" s="3">
        <v>5</v>
      </c>
      <c r="I1541" s="3">
        <v>14224</v>
      </c>
      <c r="J1541" s="18">
        <f t="shared" si="48"/>
        <v>1.9930524752425902</v>
      </c>
      <c r="K1541" s="18">
        <f t="shared" si="49"/>
        <v>31.639121827524079</v>
      </c>
    </row>
    <row r="1542" spans="1:11" x14ac:dyDescent="0.25">
      <c r="A1542" s="8">
        <v>45429</v>
      </c>
      <c r="B1542" s="3" t="s">
        <v>19</v>
      </c>
      <c r="C1542" s="3" t="s">
        <v>37</v>
      </c>
      <c r="D1542" s="3">
        <v>33078</v>
      </c>
      <c r="E1542" s="3">
        <v>16770</v>
      </c>
      <c r="F1542" s="3">
        <v>12884</v>
      </c>
      <c r="G1542" s="3">
        <v>10047.2603</v>
      </c>
      <c r="H1542" s="3">
        <v>10</v>
      </c>
      <c r="I1542" s="3">
        <v>2919</v>
      </c>
      <c r="J1542" s="18">
        <f t="shared" si="48"/>
        <v>1.2823396244645917</v>
      </c>
      <c r="K1542" s="18">
        <f t="shared" si="49"/>
        <v>8.8245964084890254</v>
      </c>
    </row>
    <row r="1543" spans="1:11" x14ac:dyDescent="0.25">
      <c r="A1543" s="8">
        <v>45429</v>
      </c>
      <c r="B1543" s="3" t="s">
        <v>21</v>
      </c>
      <c r="C1543" s="3" t="s">
        <v>37</v>
      </c>
      <c r="D1543" s="3">
        <v>14717</v>
      </c>
      <c r="E1543" s="3">
        <v>34509</v>
      </c>
      <c r="F1543" s="3">
        <v>12706</v>
      </c>
      <c r="G1543" s="3">
        <v>6046.8909000000003</v>
      </c>
      <c r="H1543" s="3">
        <v>4</v>
      </c>
      <c r="I1543" s="3">
        <v>19327</v>
      </c>
      <c r="J1543" s="18">
        <f t="shared" si="48"/>
        <v>2.1012451208603746</v>
      </c>
      <c r="K1543" s="18">
        <f t="shared" si="49"/>
        <v>131.32431881497587</v>
      </c>
    </row>
    <row r="1544" spans="1:11" x14ac:dyDescent="0.25">
      <c r="A1544" s="8">
        <v>45429</v>
      </c>
      <c r="B1544" s="3" t="s">
        <v>19</v>
      </c>
      <c r="C1544" s="3" t="s">
        <v>37</v>
      </c>
      <c r="D1544" s="3">
        <v>5797</v>
      </c>
      <c r="E1544" s="3">
        <v>22410</v>
      </c>
      <c r="F1544" s="3">
        <v>23967</v>
      </c>
      <c r="G1544" s="3">
        <v>10748.7274</v>
      </c>
      <c r="H1544" s="3">
        <v>9</v>
      </c>
      <c r="I1544" s="3">
        <v>19338</v>
      </c>
      <c r="J1544" s="18">
        <f t="shared" si="48"/>
        <v>2.22975233328552</v>
      </c>
      <c r="K1544" s="18">
        <f t="shared" si="49"/>
        <v>333.58633776091085</v>
      </c>
    </row>
    <row r="1545" spans="1:11" x14ac:dyDescent="0.25">
      <c r="A1545" s="8">
        <v>45429</v>
      </c>
      <c r="B1545" s="3" t="s">
        <v>32</v>
      </c>
      <c r="C1545" s="3" t="s">
        <v>37</v>
      </c>
      <c r="D1545" s="3">
        <v>27165</v>
      </c>
      <c r="E1545" s="3">
        <v>31503</v>
      </c>
      <c r="F1545" s="3">
        <v>27911</v>
      </c>
      <c r="G1545" s="3">
        <v>6111.71</v>
      </c>
      <c r="H1545" s="3">
        <v>6</v>
      </c>
      <c r="I1545" s="3">
        <v>17392</v>
      </c>
      <c r="J1545" s="18">
        <f t="shared" si="48"/>
        <v>4.5668069983687056</v>
      </c>
      <c r="K1545" s="18">
        <f t="shared" si="49"/>
        <v>64.023559727590651</v>
      </c>
    </row>
    <row r="1546" spans="1:11" x14ac:dyDescent="0.25">
      <c r="A1546" s="8">
        <v>45429</v>
      </c>
      <c r="B1546" s="3" t="s">
        <v>32</v>
      </c>
      <c r="C1546" s="3" t="s">
        <v>37</v>
      </c>
      <c r="D1546" s="3">
        <v>42474</v>
      </c>
      <c r="E1546" s="3">
        <v>6305</v>
      </c>
      <c r="F1546" s="3">
        <v>15130</v>
      </c>
      <c r="G1546" s="3">
        <v>5464.1</v>
      </c>
      <c r="H1546" s="3">
        <v>2</v>
      </c>
      <c r="I1546" s="3">
        <v>18268</v>
      </c>
      <c r="J1546" s="18">
        <f t="shared" si="48"/>
        <v>2.7689829981149683</v>
      </c>
      <c r="K1546" s="18">
        <f t="shared" si="49"/>
        <v>43.009841314686632</v>
      </c>
    </row>
    <row r="1547" spans="1:11" x14ac:dyDescent="0.25">
      <c r="A1547" s="8">
        <v>45429</v>
      </c>
      <c r="B1547" s="3" t="s">
        <v>21</v>
      </c>
      <c r="C1547" s="3" t="s">
        <v>37</v>
      </c>
      <c r="D1547" s="3">
        <v>42625</v>
      </c>
      <c r="E1547" s="3">
        <v>37050</v>
      </c>
      <c r="F1547" s="3">
        <v>14345</v>
      </c>
      <c r="G1547" s="3">
        <v>5028.8529799999997</v>
      </c>
      <c r="H1547" s="3">
        <v>6</v>
      </c>
      <c r="I1547" s="3">
        <v>1671</v>
      </c>
      <c r="J1547" s="18">
        <f t="shared" si="48"/>
        <v>2.8525391489969549</v>
      </c>
      <c r="K1547" s="18">
        <f t="shared" si="49"/>
        <v>3.920234604105572</v>
      </c>
    </row>
    <row r="1548" spans="1:11" x14ac:dyDescent="0.25">
      <c r="A1548" s="8">
        <v>45429</v>
      </c>
      <c r="B1548" s="3" t="s">
        <v>19</v>
      </c>
      <c r="C1548" s="3" t="s">
        <v>37</v>
      </c>
      <c r="D1548" s="3">
        <v>47644</v>
      </c>
      <c r="E1548" s="3">
        <v>10633</v>
      </c>
      <c r="F1548" s="3">
        <v>18517</v>
      </c>
      <c r="G1548" s="3">
        <v>8271.1294500000004</v>
      </c>
      <c r="H1548" s="3">
        <v>5</v>
      </c>
      <c r="I1548" s="3">
        <v>11639</v>
      </c>
      <c r="J1548" s="18">
        <f t="shared" si="48"/>
        <v>2.2387510813290437</v>
      </c>
      <c r="K1548" s="18">
        <f t="shared" si="49"/>
        <v>24.42909915204433</v>
      </c>
    </row>
    <row r="1549" spans="1:11" x14ac:dyDescent="0.25">
      <c r="A1549" s="8">
        <v>45429</v>
      </c>
      <c r="B1549" s="3" t="s">
        <v>21</v>
      </c>
      <c r="C1549" s="3" t="s">
        <v>37</v>
      </c>
      <c r="D1549" s="3">
        <v>27097</v>
      </c>
      <c r="E1549" s="3">
        <v>14013</v>
      </c>
      <c r="F1549" s="3">
        <v>12194</v>
      </c>
      <c r="G1549" s="3">
        <v>4621.7667199999996</v>
      </c>
      <c r="H1549" s="3">
        <v>8</v>
      </c>
      <c r="I1549" s="3">
        <v>16013</v>
      </c>
      <c r="J1549" s="18">
        <f t="shared" si="48"/>
        <v>2.6383850026943811</v>
      </c>
      <c r="K1549" s="18">
        <f t="shared" si="49"/>
        <v>59.095102778905414</v>
      </c>
    </row>
    <row r="1550" spans="1:11" x14ac:dyDescent="0.25">
      <c r="A1550" s="8">
        <v>45430</v>
      </c>
      <c r="B1550" s="3" t="s">
        <v>19</v>
      </c>
      <c r="C1550" s="3" t="s">
        <v>37</v>
      </c>
      <c r="D1550" s="3">
        <v>14679</v>
      </c>
      <c r="E1550" s="3">
        <v>20015</v>
      </c>
      <c r="F1550" s="3">
        <v>30851</v>
      </c>
      <c r="G1550" s="3">
        <v>10583.501699999999</v>
      </c>
      <c r="H1550" s="3">
        <v>3</v>
      </c>
      <c r="I1550" s="3">
        <v>11617</v>
      </c>
      <c r="J1550" s="18">
        <f t="shared" si="48"/>
        <v>2.9150087442230963</v>
      </c>
      <c r="K1550" s="18">
        <f t="shared" si="49"/>
        <v>79.140268410654684</v>
      </c>
    </row>
    <row r="1551" spans="1:11" x14ac:dyDescent="0.25">
      <c r="A1551" s="8">
        <v>45430</v>
      </c>
      <c r="B1551" s="3" t="s">
        <v>30</v>
      </c>
      <c r="C1551" s="3" t="s">
        <v>37</v>
      </c>
      <c r="D1551" s="3">
        <v>36783</v>
      </c>
      <c r="E1551" s="3">
        <v>38074</v>
      </c>
      <c r="F1551" s="3">
        <v>10750</v>
      </c>
      <c r="G1551" s="3">
        <v>7735.9586600000002</v>
      </c>
      <c r="H1551" s="3">
        <v>10</v>
      </c>
      <c r="I1551" s="3">
        <v>1309</v>
      </c>
      <c r="J1551" s="18">
        <f t="shared" si="48"/>
        <v>1.3896144579448928</v>
      </c>
      <c r="K1551" s="18">
        <f t="shared" si="49"/>
        <v>3.5587091863088927</v>
      </c>
    </row>
    <row r="1552" spans="1:11" x14ac:dyDescent="0.25">
      <c r="A1552" s="8">
        <v>45430</v>
      </c>
      <c r="B1552" s="3" t="s">
        <v>32</v>
      </c>
      <c r="C1552" s="3" t="s">
        <v>37</v>
      </c>
      <c r="D1552" s="3">
        <v>25123</v>
      </c>
      <c r="E1552" s="3">
        <v>7606</v>
      </c>
      <c r="F1552" s="3">
        <v>10118</v>
      </c>
      <c r="G1552" s="3">
        <v>6631.4</v>
      </c>
      <c r="H1552" s="3">
        <v>8</v>
      </c>
      <c r="I1552" s="3">
        <v>12721</v>
      </c>
      <c r="J1552" s="18">
        <f t="shared" si="48"/>
        <v>1.5257713303374854</v>
      </c>
      <c r="K1552" s="18">
        <f t="shared" si="49"/>
        <v>50.63487640807228</v>
      </c>
    </row>
    <row r="1553" spans="1:11" x14ac:dyDescent="0.25">
      <c r="A1553" s="8">
        <v>45430</v>
      </c>
      <c r="B1553" s="3" t="s">
        <v>22</v>
      </c>
      <c r="C1553" s="3" t="s">
        <v>37</v>
      </c>
      <c r="D1553" s="3">
        <v>20848</v>
      </c>
      <c r="E1553" s="3">
        <v>16769</v>
      </c>
      <c r="F1553" s="3">
        <v>10250</v>
      </c>
      <c r="G1553" s="3">
        <v>7995.99</v>
      </c>
      <c r="H1553" s="3">
        <v>8</v>
      </c>
      <c r="I1553" s="3">
        <v>19181</v>
      </c>
      <c r="J1553" s="18">
        <f t="shared" si="48"/>
        <v>1.2818925486400059</v>
      </c>
      <c r="K1553" s="18">
        <f t="shared" si="49"/>
        <v>92.004029163468914</v>
      </c>
    </row>
    <row r="1554" spans="1:11" x14ac:dyDescent="0.25">
      <c r="A1554" s="8">
        <v>45430</v>
      </c>
      <c r="B1554" s="3" t="s">
        <v>32</v>
      </c>
      <c r="C1554" s="3" t="s">
        <v>37</v>
      </c>
      <c r="D1554" s="3">
        <v>37562</v>
      </c>
      <c r="E1554" s="3">
        <v>14789</v>
      </c>
      <c r="F1554" s="3">
        <v>27919</v>
      </c>
      <c r="G1554" s="3">
        <v>6129.66</v>
      </c>
      <c r="H1554" s="3">
        <v>3</v>
      </c>
      <c r="I1554" s="3">
        <v>13484</v>
      </c>
      <c r="J1554" s="18">
        <f t="shared" si="48"/>
        <v>4.5547387620194266</v>
      </c>
      <c r="K1554" s="18">
        <f t="shared" si="49"/>
        <v>35.897982003088231</v>
      </c>
    </row>
    <row r="1555" spans="1:11" x14ac:dyDescent="0.25">
      <c r="A1555" s="8">
        <v>45430</v>
      </c>
      <c r="B1555" s="3" t="s">
        <v>21</v>
      </c>
      <c r="C1555" s="3" t="s">
        <v>37</v>
      </c>
      <c r="D1555" s="3">
        <v>38476</v>
      </c>
      <c r="E1555" s="3">
        <v>29556</v>
      </c>
      <c r="F1555" s="3">
        <v>8639</v>
      </c>
      <c r="G1555" s="3">
        <v>5204.8679500000007</v>
      </c>
      <c r="H1555" s="3">
        <v>4</v>
      </c>
      <c r="I1555" s="3">
        <v>12948</v>
      </c>
      <c r="J1555" s="18">
        <f t="shared" si="48"/>
        <v>1.6597923488145361</v>
      </c>
      <c r="K1555" s="18">
        <f t="shared" si="49"/>
        <v>33.652146792805901</v>
      </c>
    </row>
    <row r="1556" spans="1:11" x14ac:dyDescent="0.25">
      <c r="A1556" s="8">
        <v>45430</v>
      </c>
      <c r="B1556" s="3" t="s">
        <v>19</v>
      </c>
      <c r="C1556" s="3" t="s">
        <v>37</v>
      </c>
      <c r="D1556" s="3">
        <v>27251</v>
      </c>
      <c r="E1556" s="3">
        <v>20015</v>
      </c>
      <c r="F1556" s="3">
        <v>12802</v>
      </c>
      <c r="G1556" s="3">
        <v>11409.6738</v>
      </c>
      <c r="H1556" s="3">
        <v>2</v>
      </c>
      <c r="I1556" s="3">
        <v>11242</v>
      </c>
      <c r="J1556" s="18">
        <f t="shared" si="48"/>
        <v>1.1220303248283925</v>
      </c>
      <c r="K1556" s="18">
        <f t="shared" si="49"/>
        <v>41.253531980477781</v>
      </c>
    </row>
    <row r="1557" spans="1:11" x14ac:dyDescent="0.25">
      <c r="A1557" s="8">
        <v>45430</v>
      </c>
      <c r="B1557" s="3" t="s">
        <v>22</v>
      </c>
      <c r="C1557" s="3" t="s">
        <v>37</v>
      </c>
      <c r="D1557" s="3">
        <v>12715</v>
      </c>
      <c r="E1557" s="3">
        <v>29181</v>
      </c>
      <c r="F1557" s="3">
        <v>20991</v>
      </c>
      <c r="G1557" s="3">
        <v>8492.7732999999989</v>
      </c>
      <c r="H1557" s="3">
        <v>8</v>
      </c>
      <c r="I1557" s="3">
        <v>955</v>
      </c>
      <c r="J1557" s="18">
        <f t="shared" si="48"/>
        <v>2.4716307922642895</v>
      </c>
      <c r="K1557" s="18">
        <f t="shared" si="49"/>
        <v>7.5108139992135268</v>
      </c>
    </row>
    <row r="1558" spans="1:11" x14ac:dyDescent="0.25">
      <c r="A1558" s="8">
        <v>45430</v>
      </c>
      <c r="B1558" s="3" t="s">
        <v>22</v>
      </c>
      <c r="C1558" s="3" t="s">
        <v>37</v>
      </c>
      <c r="D1558" s="3">
        <v>7822</v>
      </c>
      <c r="E1558" s="3">
        <v>20553</v>
      </c>
      <c r="F1558" s="3">
        <v>18535</v>
      </c>
      <c r="G1558" s="3">
        <v>7492.1</v>
      </c>
      <c r="H1558" s="3">
        <v>2</v>
      </c>
      <c r="I1558" s="3">
        <v>18458</v>
      </c>
      <c r="J1558" s="18">
        <f t="shared" si="48"/>
        <v>2.4739392159741591</v>
      </c>
      <c r="K1558" s="18">
        <f t="shared" si="49"/>
        <v>235.97545384812068</v>
      </c>
    </row>
    <row r="1559" spans="1:11" x14ac:dyDescent="0.25">
      <c r="A1559" s="8">
        <v>45431</v>
      </c>
      <c r="B1559" s="3" t="s">
        <v>21</v>
      </c>
      <c r="C1559" s="3" t="s">
        <v>37</v>
      </c>
      <c r="D1559" s="3">
        <v>12546</v>
      </c>
      <c r="E1559" s="3">
        <v>20019</v>
      </c>
      <c r="F1559" s="3">
        <v>8406</v>
      </c>
      <c r="G1559" s="3">
        <v>5217.8912899999996</v>
      </c>
      <c r="H1559" s="3">
        <v>8</v>
      </c>
      <c r="I1559" s="3">
        <v>8507</v>
      </c>
      <c r="J1559" s="18">
        <f t="shared" si="48"/>
        <v>1.610995617350242</v>
      </c>
      <c r="K1559" s="18">
        <f t="shared" si="49"/>
        <v>67.806472182368879</v>
      </c>
    </row>
    <row r="1560" spans="1:11" x14ac:dyDescent="0.25">
      <c r="A1560" s="8">
        <v>45431</v>
      </c>
      <c r="B1560" s="3" t="s">
        <v>32</v>
      </c>
      <c r="C1560" s="3" t="s">
        <v>37</v>
      </c>
      <c r="D1560" s="3">
        <v>45672</v>
      </c>
      <c r="E1560" s="3">
        <v>26195</v>
      </c>
      <c r="F1560" s="3">
        <v>21873</v>
      </c>
      <c r="G1560" s="3">
        <v>745.26</v>
      </c>
      <c r="H1560" s="3">
        <v>10</v>
      </c>
      <c r="I1560" s="3">
        <v>4251</v>
      </c>
      <c r="J1560" s="18">
        <f t="shared" si="48"/>
        <v>29.349488769020208</v>
      </c>
      <c r="K1560" s="18">
        <f t="shared" si="49"/>
        <v>9.3076720966894371</v>
      </c>
    </row>
    <row r="1561" spans="1:11" x14ac:dyDescent="0.25">
      <c r="A1561" s="8">
        <v>45431</v>
      </c>
      <c r="B1561" s="3" t="s">
        <v>19</v>
      </c>
      <c r="C1561" s="3" t="s">
        <v>37</v>
      </c>
      <c r="D1561" s="3">
        <v>23579</v>
      </c>
      <c r="E1561" s="3">
        <v>25023</v>
      </c>
      <c r="F1561" s="3">
        <v>23934</v>
      </c>
      <c r="G1561" s="3">
        <v>10271.472</v>
      </c>
      <c r="H1561" s="3">
        <v>8</v>
      </c>
      <c r="I1561" s="3">
        <v>16927</v>
      </c>
      <c r="J1561" s="18">
        <f t="shared" si="48"/>
        <v>2.3301431381986926</v>
      </c>
      <c r="K1561" s="18">
        <f t="shared" si="49"/>
        <v>71.788455829339668</v>
      </c>
    </row>
    <row r="1562" spans="1:11" x14ac:dyDescent="0.25">
      <c r="A1562" s="8">
        <v>45431</v>
      </c>
      <c r="B1562" s="3" t="s">
        <v>22</v>
      </c>
      <c r="C1562" s="3" t="s">
        <v>37</v>
      </c>
      <c r="D1562" s="3">
        <v>17999</v>
      </c>
      <c r="E1562" s="3">
        <v>34354</v>
      </c>
      <c r="F1562" s="3">
        <v>14470</v>
      </c>
      <c r="G1562" s="3">
        <v>7822.8292809999994</v>
      </c>
      <c r="H1562" s="3">
        <v>5</v>
      </c>
      <c r="I1562" s="3">
        <v>9147</v>
      </c>
      <c r="J1562" s="18">
        <f t="shared" si="48"/>
        <v>1.849714403859557</v>
      </c>
      <c r="K1562" s="18">
        <f t="shared" si="49"/>
        <v>50.819489971665085</v>
      </c>
    </row>
    <row r="1563" spans="1:11" x14ac:dyDescent="0.25">
      <c r="A1563" s="8">
        <v>45431</v>
      </c>
      <c r="B1563" s="3" t="s">
        <v>32</v>
      </c>
      <c r="C1563" s="3" t="s">
        <v>37</v>
      </c>
      <c r="D1563" s="3">
        <v>20906</v>
      </c>
      <c r="E1563" s="3">
        <v>16315</v>
      </c>
      <c r="F1563" s="3">
        <v>27251</v>
      </c>
      <c r="G1563" s="3">
        <v>6494.22</v>
      </c>
      <c r="H1563" s="3">
        <v>10</v>
      </c>
      <c r="I1563" s="3">
        <v>784</v>
      </c>
      <c r="J1563" s="18">
        <f t="shared" si="48"/>
        <v>4.1961929223216954</v>
      </c>
      <c r="K1563" s="18">
        <f t="shared" si="49"/>
        <v>3.7501195828948628</v>
      </c>
    </row>
    <row r="1564" spans="1:11" x14ac:dyDescent="0.25">
      <c r="A1564" s="8">
        <v>45431</v>
      </c>
      <c r="B1564" s="3" t="s">
        <v>30</v>
      </c>
      <c r="C1564" s="3" t="s">
        <v>37</v>
      </c>
      <c r="D1564" s="3">
        <v>48202</v>
      </c>
      <c r="E1564" s="3">
        <v>24471</v>
      </c>
      <c r="F1564" s="3">
        <v>18876</v>
      </c>
      <c r="G1564" s="3">
        <v>5281.0236999999997</v>
      </c>
      <c r="H1564" s="3">
        <v>4</v>
      </c>
      <c r="I1564" s="3">
        <v>92</v>
      </c>
      <c r="J1564" s="18">
        <f t="shared" si="48"/>
        <v>3.5743070041514868</v>
      </c>
      <c r="K1564" s="18">
        <f t="shared" si="49"/>
        <v>0.19086344964939214</v>
      </c>
    </row>
    <row r="1565" spans="1:11" x14ac:dyDescent="0.25">
      <c r="A1565" s="8">
        <v>45431</v>
      </c>
      <c r="B1565" s="3" t="s">
        <v>19</v>
      </c>
      <c r="C1565" s="3" t="s">
        <v>37</v>
      </c>
      <c r="D1565" s="3">
        <v>26378</v>
      </c>
      <c r="E1565" s="3">
        <v>29010</v>
      </c>
      <c r="F1565" s="3">
        <v>19208</v>
      </c>
      <c r="G1565" s="3">
        <v>3037.4270999999999</v>
      </c>
      <c r="H1565" s="3">
        <v>10</v>
      </c>
      <c r="I1565" s="3">
        <v>14878</v>
      </c>
      <c r="J1565" s="18">
        <f t="shared" si="48"/>
        <v>6.3237731697330286</v>
      </c>
      <c r="K1565" s="18">
        <f t="shared" si="49"/>
        <v>56.403063158692845</v>
      </c>
    </row>
    <row r="1566" spans="1:11" x14ac:dyDescent="0.25">
      <c r="A1566" s="8">
        <v>45431</v>
      </c>
      <c r="B1566" s="3" t="s">
        <v>19</v>
      </c>
      <c r="C1566" s="3" t="s">
        <v>37</v>
      </c>
      <c r="D1566" s="3">
        <v>19655</v>
      </c>
      <c r="E1566" s="3">
        <v>17767</v>
      </c>
      <c r="F1566" s="3">
        <v>26517</v>
      </c>
      <c r="G1566" s="3">
        <v>6616.5447000000004</v>
      </c>
      <c r="H1566" s="3">
        <v>8</v>
      </c>
      <c r="I1566" s="3">
        <v>13314</v>
      </c>
      <c r="J1566" s="18">
        <f t="shared" si="48"/>
        <v>4.007680927478658</v>
      </c>
      <c r="K1566" s="18">
        <f t="shared" si="49"/>
        <v>67.738488934113462</v>
      </c>
    </row>
    <row r="1567" spans="1:11" x14ac:dyDescent="0.25">
      <c r="A1567" s="8">
        <v>45431</v>
      </c>
      <c r="B1567" s="3" t="s">
        <v>21</v>
      </c>
      <c r="C1567" s="3" t="s">
        <v>37</v>
      </c>
      <c r="D1567" s="3">
        <v>37348</v>
      </c>
      <c r="E1567" s="3">
        <v>22855</v>
      </c>
      <c r="F1567" s="3">
        <v>22304</v>
      </c>
      <c r="G1567" s="3">
        <v>4301.3500000000004</v>
      </c>
      <c r="H1567" s="3">
        <v>5</v>
      </c>
      <c r="I1567" s="3">
        <v>3609</v>
      </c>
      <c r="J1567" s="18">
        <f t="shared" si="48"/>
        <v>5.1853487858463039</v>
      </c>
      <c r="K1567" s="18">
        <f t="shared" si="49"/>
        <v>9.6631680411267009</v>
      </c>
    </row>
    <row r="1568" spans="1:11" x14ac:dyDescent="0.25">
      <c r="A1568" s="8">
        <v>45432</v>
      </c>
      <c r="B1568" s="3" t="s">
        <v>21</v>
      </c>
      <c r="C1568" s="3" t="s">
        <v>37</v>
      </c>
      <c r="D1568" s="3">
        <v>14754</v>
      </c>
      <c r="E1568" s="3">
        <v>25339</v>
      </c>
      <c r="F1568" s="3">
        <v>34113</v>
      </c>
      <c r="G1568" s="3">
        <v>6057.71</v>
      </c>
      <c r="H1568" s="3">
        <v>2</v>
      </c>
      <c r="I1568" s="3">
        <v>8280</v>
      </c>
      <c r="J1568" s="18">
        <f t="shared" si="48"/>
        <v>5.6313359338760023</v>
      </c>
      <c r="K1568" s="18">
        <f t="shared" si="49"/>
        <v>56.120374135827575</v>
      </c>
    </row>
    <row r="1569" spans="1:11" x14ac:dyDescent="0.25">
      <c r="A1569" s="8">
        <v>45432</v>
      </c>
      <c r="B1569" s="3" t="s">
        <v>21</v>
      </c>
      <c r="C1569" s="3" t="s">
        <v>37</v>
      </c>
      <c r="D1569" s="3">
        <v>35288</v>
      </c>
      <c r="E1569" s="3">
        <v>35197</v>
      </c>
      <c r="F1569" s="3">
        <v>26400</v>
      </c>
      <c r="G1569" s="3">
        <v>10372.959999999999</v>
      </c>
      <c r="H1569" s="3">
        <v>4</v>
      </c>
      <c r="I1569" s="3">
        <v>7832</v>
      </c>
      <c r="J1569" s="18">
        <f t="shared" si="48"/>
        <v>2.5450787431938426</v>
      </c>
      <c r="K1569" s="18">
        <f t="shared" si="49"/>
        <v>22.194513715710723</v>
      </c>
    </row>
    <row r="1570" spans="1:11" x14ac:dyDescent="0.25">
      <c r="A1570" s="8">
        <v>45432</v>
      </c>
      <c r="B1570" s="3" t="s">
        <v>32</v>
      </c>
      <c r="C1570" s="3" t="s">
        <v>37</v>
      </c>
      <c r="D1570" s="3">
        <v>32650</v>
      </c>
      <c r="E1570" s="3">
        <v>28467</v>
      </c>
      <c r="F1570" s="3">
        <v>26551</v>
      </c>
      <c r="G1570" s="3">
        <v>787.47</v>
      </c>
      <c r="H1570" s="3">
        <v>1</v>
      </c>
      <c r="I1570" s="3">
        <v>11872</v>
      </c>
      <c r="J1570" s="18">
        <f t="shared" si="48"/>
        <v>33.716840006603427</v>
      </c>
      <c r="K1570" s="18">
        <f t="shared" si="49"/>
        <v>36.361408882082699</v>
      </c>
    </row>
    <row r="1571" spans="1:11" x14ac:dyDescent="0.25">
      <c r="A1571" s="8">
        <v>45432</v>
      </c>
      <c r="B1571" s="3" t="s">
        <v>19</v>
      </c>
      <c r="C1571" s="3" t="s">
        <v>37</v>
      </c>
      <c r="D1571" s="3">
        <v>47296</v>
      </c>
      <c r="E1571" s="3">
        <v>8278</v>
      </c>
      <c r="F1571" s="3">
        <v>34701</v>
      </c>
      <c r="G1571" s="3">
        <v>8080.1315170000007</v>
      </c>
      <c r="H1571" s="3">
        <v>7</v>
      </c>
      <c r="I1571" s="3">
        <v>3537</v>
      </c>
      <c r="J1571" s="18">
        <f t="shared" si="48"/>
        <v>4.2946083150987899</v>
      </c>
      <c r="K1571" s="18">
        <f t="shared" si="49"/>
        <v>7.4784336941813256</v>
      </c>
    </row>
    <row r="1572" spans="1:11" x14ac:dyDescent="0.25">
      <c r="A1572" s="8">
        <v>45432</v>
      </c>
      <c r="B1572" s="3" t="s">
        <v>21</v>
      </c>
      <c r="C1572" s="3" t="s">
        <v>37</v>
      </c>
      <c r="D1572" s="3">
        <v>33268</v>
      </c>
      <c r="E1572" s="3">
        <v>30086</v>
      </c>
      <c r="F1572" s="3">
        <v>19021</v>
      </c>
      <c r="G1572" s="3">
        <v>4854.9942600000004</v>
      </c>
      <c r="H1572" s="3">
        <v>5</v>
      </c>
      <c r="I1572" s="3">
        <v>9614</v>
      </c>
      <c r="J1572" s="18">
        <f t="shared" si="48"/>
        <v>3.9178213158175801</v>
      </c>
      <c r="K1572" s="18">
        <f t="shared" si="49"/>
        <v>28.898641337020557</v>
      </c>
    </row>
    <row r="1573" spans="1:11" x14ac:dyDescent="0.25">
      <c r="A1573" s="8">
        <v>45432</v>
      </c>
      <c r="B1573" s="3" t="s">
        <v>22</v>
      </c>
      <c r="C1573" s="3" t="s">
        <v>37</v>
      </c>
      <c r="D1573" s="3">
        <v>45874</v>
      </c>
      <c r="E1573" s="3">
        <v>27336</v>
      </c>
      <c r="F1573" s="3">
        <v>11864</v>
      </c>
      <c r="G1573" s="3">
        <v>7584.8925200000003</v>
      </c>
      <c r="H1573" s="3">
        <v>1</v>
      </c>
      <c r="I1573" s="3">
        <v>7085</v>
      </c>
      <c r="J1573" s="18">
        <f t="shared" si="48"/>
        <v>1.5641619137933414</v>
      </c>
      <c r="K1573" s="18">
        <f t="shared" si="49"/>
        <v>15.444478353751581</v>
      </c>
    </row>
    <row r="1574" spans="1:11" x14ac:dyDescent="0.25">
      <c r="A1574" s="8">
        <v>45432</v>
      </c>
      <c r="B1574" s="3" t="s">
        <v>22</v>
      </c>
      <c r="C1574" s="3" t="s">
        <v>37</v>
      </c>
      <c r="D1574" s="3">
        <v>9029</v>
      </c>
      <c r="E1574" s="3">
        <v>24350</v>
      </c>
      <c r="F1574" s="3">
        <v>16512</v>
      </c>
      <c r="G1574" s="3">
        <v>9502.16</v>
      </c>
      <c r="H1574" s="3">
        <v>9</v>
      </c>
      <c r="I1574" s="3">
        <v>3617</v>
      </c>
      <c r="J1574" s="18">
        <f t="shared" si="48"/>
        <v>1.7377101627419451</v>
      </c>
      <c r="K1574" s="18">
        <f t="shared" si="49"/>
        <v>40.05980728762875</v>
      </c>
    </row>
    <row r="1575" spans="1:11" x14ac:dyDescent="0.25">
      <c r="A1575" s="8">
        <v>45432</v>
      </c>
      <c r="B1575" s="3" t="s">
        <v>32</v>
      </c>
      <c r="C1575" s="3" t="s">
        <v>37</v>
      </c>
      <c r="D1575" s="3">
        <v>10628</v>
      </c>
      <c r="E1575" s="3">
        <v>7285</v>
      </c>
      <c r="F1575" s="3">
        <v>6874</v>
      </c>
      <c r="G1575" s="3">
        <v>6141.29</v>
      </c>
      <c r="H1575" s="3">
        <v>3</v>
      </c>
      <c r="I1575" s="3">
        <v>11524</v>
      </c>
      <c r="J1575" s="18">
        <f t="shared" si="48"/>
        <v>1.1193088097126174</v>
      </c>
      <c r="K1575" s="18">
        <f t="shared" si="49"/>
        <v>108.43056078283779</v>
      </c>
    </row>
    <row r="1576" spans="1:11" x14ac:dyDescent="0.25">
      <c r="A1576" s="8">
        <v>45432</v>
      </c>
      <c r="B1576" s="3" t="s">
        <v>19</v>
      </c>
      <c r="C1576" s="3" t="s">
        <v>37</v>
      </c>
      <c r="D1576" s="3">
        <v>23862</v>
      </c>
      <c r="E1576" s="3">
        <v>23465</v>
      </c>
      <c r="F1576" s="3">
        <v>32150</v>
      </c>
      <c r="G1576" s="3">
        <v>8355.2999999999993</v>
      </c>
      <c r="H1576" s="3">
        <v>10</v>
      </c>
      <c r="I1576" s="3">
        <v>14562</v>
      </c>
      <c r="J1576" s="18">
        <f t="shared" si="48"/>
        <v>3.8478570488193125</v>
      </c>
      <c r="K1576" s="18">
        <f t="shared" si="49"/>
        <v>61.025898918783007</v>
      </c>
    </row>
    <row r="1577" spans="1:11" x14ac:dyDescent="0.25">
      <c r="A1577" s="8">
        <v>45433</v>
      </c>
      <c r="B1577" s="3" t="s">
        <v>21</v>
      </c>
      <c r="C1577" s="3" t="s">
        <v>37</v>
      </c>
      <c r="D1577" s="3">
        <v>28017</v>
      </c>
      <c r="E1577" s="3">
        <v>18285</v>
      </c>
      <c r="F1577" s="3">
        <v>22819</v>
      </c>
      <c r="G1577" s="3">
        <v>4825.2125500000002</v>
      </c>
      <c r="H1577" s="3">
        <v>4</v>
      </c>
      <c r="I1577" s="3">
        <v>15259</v>
      </c>
      <c r="J1577" s="18">
        <f t="shared" si="48"/>
        <v>4.7291180986421004</v>
      </c>
      <c r="K1577" s="18">
        <f t="shared" si="49"/>
        <v>54.463361530499341</v>
      </c>
    </row>
    <row r="1578" spans="1:11" x14ac:dyDescent="0.25">
      <c r="A1578" s="8">
        <v>45433</v>
      </c>
      <c r="B1578" s="3" t="s">
        <v>22</v>
      </c>
      <c r="C1578" s="3" t="s">
        <v>37</v>
      </c>
      <c r="D1578" s="3">
        <v>23880</v>
      </c>
      <c r="E1578" s="3">
        <v>14799</v>
      </c>
      <c r="F1578" s="3">
        <v>24326</v>
      </c>
      <c r="G1578" s="3">
        <v>7757.0324479999999</v>
      </c>
      <c r="H1578" s="3">
        <v>1</v>
      </c>
      <c r="I1578" s="3">
        <v>18949</v>
      </c>
      <c r="J1578" s="18">
        <f t="shared" si="48"/>
        <v>3.1359930699106444</v>
      </c>
      <c r="K1578" s="18">
        <f t="shared" si="49"/>
        <v>79.35092127303183</v>
      </c>
    </row>
    <row r="1579" spans="1:11" x14ac:dyDescent="0.25">
      <c r="A1579" s="8">
        <v>45433</v>
      </c>
      <c r="B1579" s="3" t="s">
        <v>30</v>
      </c>
      <c r="C1579" s="3" t="s">
        <v>37</v>
      </c>
      <c r="D1579" s="3">
        <v>46507</v>
      </c>
      <c r="E1579" s="3">
        <v>35328</v>
      </c>
      <c r="F1579" s="3">
        <v>10254</v>
      </c>
      <c r="G1579" s="3">
        <v>7948.9591600000003</v>
      </c>
      <c r="H1579" s="3">
        <v>7</v>
      </c>
      <c r="I1579" s="3">
        <v>19497</v>
      </c>
      <c r="J1579" s="18">
        <f t="shared" si="48"/>
        <v>1.2899802091825063</v>
      </c>
      <c r="K1579" s="18">
        <f t="shared" si="49"/>
        <v>41.92272131077042</v>
      </c>
    </row>
    <row r="1580" spans="1:11" x14ac:dyDescent="0.25">
      <c r="A1580" s="8">
        <v>45433</v>
      </c>
      <c r="B1580" s="3" t="s">
        <v>21</v>
      </c>
      <c r="C1580" s="3" t="s">
        <v>37</v>
      </c>
      <c r="D1580" s="3">
        <v>32710</v>
      </c>
      <c r="E1580" s="3">
        <v>29098</v>
      </c>
      <c r="F1580" s="3">
        <v>26286</v>
      </c>
      <c r="G1580" s="3">
        <v>3667.69</v>
      </c>
      <c r="H1580" s="3">
        <v>6</v>
      </c>
      <c r="I1580" s="3">
        <v>883</v>
      </c>
      <c r="J1580" s="18">
        <f t="shared" si="48"/>
        <v>7.1669088717966893</v>
      </c>
      <c r="K1580" s="18">
        <f t="shared" si="49"/>
        <v>2.6994802812595537</v>
      </c>
    </row>
    <row r="1581" spans="1:11" x14ac:dyDescent="0.25">
      <c r="A1581" s="8">
        <v>45433</v>
      </c>
      <c r="B1581" s="3" t="s">
        <v>32</v>
      </c>
      <c r="C1581" s="3" t="s">
        <v>37</v>
      </c>
      <c r="D1581" s="3">
        <v>26855</v>
      </c>
      <c r="E1581" s="3">
        <v>17405</v>
      </c>
      <c r="F1581" s="3">
        <v>31427</v>
      </c>
      <c r="G1581" s="3">
        <v>4000.18</v>
      </c>
      <c r="H1581" s="3">
        <v>4</v>
      </c>
      <c r="I1581" s="3">
        <v>14994</v>
      </c>
      <c r="J1581" s="18">
        <f t="shared" si="48"/>
        <v>7.8563964621592035</v>
      </c>
      <c r="K1581" s="18">
        <f t="shared" si="49"/>
        <v>55.833178179110035</v>
      </c>
    </row>
    <row r="1582" spans="1:11" x14ac:dyDescent="0.25">
      <c r="A1582" s="8">
        <v>45433</v>
      </c>
      <c r="B1582" s="3" t="s">
        <v>32</v>
      </c>
      <c r="C1582" s="3" t="s">
        <v>37</v>
      </c>
      <c r="D1582" s="3">
        <v>49408</v>
      </c>
      <c r="E1582" s="3">
        <v>8405</v>
      </c>
      <c r="F1582" s="3">
        <v>22398</v>
      </c>
      <c r="G1582" s="3">
        <v>7612.92</v>
      </c>
      <c r="H1582" s="3">
        <v>3</v>
      </c>
      <c r="I1582" s="3">
        <v>19261</v>
      </c>
      <c r="J1582" s="18">
        <f t="shared" si="48"/>
        <v>2.9421036868901815</v>
      </c>
      <c r="K1582" s="18">
        <f t="shared" si="49"/>
        <v>38.983565414507773</v>
      </c>
    </row>
    <row r="1583" spans="1:11" x14ac:dyDescent="0.25">
      <c r="A1583" s="8">
        <v>45433</v>
      </c>
      <c r="B1583" s="3" t="s">
        <v>19</v>
      </c>
      <c r="C1583" s="3" t="s">
        <v>37</v>
      </c>
      <c r="D1583" s="3">
        <v>46473</v>
      </c>
      <c r="E1583" s="3">
        <v>11294</v>
      </c>
      <c r="F1583" s="3">
        <v>19073</v>
      </c>
      <c r="G1583" s="3">
        <v>6384.2499159999998</v>
      </c>
      <c r="H1583" s="3">
        <v>8</v>
      </c>
      <c r="I1583" s="3">
        <v>6409</v>
      </c>
      <c r="J1583" s="18">
        <f t="shared" si="48"/>
        <v>2.9875083605671304</v>
      </c>
      <c r="K1583" s="18">
        <f t="shared" si="49"/>
        <v>13.790803262109183</v>
      </c>
    </row>
    <row r="1584" spans="1:11" x14ac:dyDescent="0.25">
      <c r="A1584" s="8">
        <v>45433</v>
      </c>
      <c r="B1584" s="3" t="s">
        <v>21</v>
      </c>
      <c r="C1584" s="3" t="s">
        <v>37</v>
      </c>
      <c r="D1584" s="3">
        <v>47992</v>
      </c>
      <c r="E1584" s="3">
        <v>18497</v>
      </c>
      <c r="F1584" s="3">
        <v>30377</v>
      </c>
      <c r="G1584" s="3">
        <v>4585.9174949999997</v>
      </c>
      <c r="H1584" s="3">
        <v>5</v>
      </c>
      <c r="I1584" s="3">
        <v>12478</v>
      </c>
      <c r="J1584" s="18">
        <f t="shared" si="48"/>
        <v>6.6239743809433715</v>
      </c>
      <c r="K1584" s="18">
        <f t="shared" si="49"/>
        <v>26.000166694449074</v>
      </c>
    </row>
    <row r="1585" spans="1:11" x14ac:dyDescent="0.25">
      <c r="A1585" s="8">
        <v>45433</v>
      </c>
      <c r="B1585" s="3" t="s">
        <v>22</v>
      </c>
      <c r="C1585" s="3" t="s">
        <v>37</v>
      </c>
      <c r="D1585" s="3">
        <v>34319</v>
      </c>
      <c r="E1585" s="3">
        <v>11569</v>
      </c>
      <c r="F1585" s="3">
        <v>37954</v>
      </c>
      <c r="G1585" s="3">
        <v>5110.2887900000005</v>
      </c>
      <c r="H1585" s="3">
        <v>6</v>
      </c>
      <c r="I1585" s="3">
        <v>17572</v>
      </c>
      <c r="J1585" s="18">
        <f t="shared" si="48"/>
        <v>7.4269775270371747</v>
      </c>
      <c r="K1585" s="18">
        <f t="shared" si="49"/>
        <v>51.201958099012209</v>
      </c>
    </row>
    <row r="1586" spans="1:11" x14ac:dyDescent="0.25">
      <c r="A1586" s="8">
        <v>45433</v>
      </c>
      <c r="B1586" s="3" t="s">
        <v>32</v>
      </c>
      <c r="C1586" s="3" t="s">
        <v>37</v>
      </c>
      <c r="D1586" s="3">
        <v>22644</v>
      </c>
      <c r="E1586" s="3">
        <v>29844</v>
      </c>
      <c r="F1586" s="3">
        <v>19719</v>
      </c>
      <c r="G1586" s="3">
        <v>6550.39</v>
      </c>
      <c r="H1586" s="3">
        <v>7</v>
      </c>
      <c r="I1586" s="3">
        <v>1334</v>
      </c>
      <c r="J1586" s="18">
        <f t="shared" si="48"/>
        <v>3.0103551086271199</v>
      </c>
      <c r="K1586" s="18">
        <f t="shared" si="49"/>
        <v>5.8911853029500092</v>
      </c>
    </row>
    <row r="1587" spans="1:11" x14ac:dyDescent="0.25">
      <c r="A1587" s="8">
        <v>45434</v>
      </c>
      <c r="B1587" s="3" t="s">
        <v>32</v>
      </c>
      <c r="C1587" s="3" t="s">
        <v>37</v>
      </c>
      <c r="D1587" s="3">
        <v>10724</v>
      </c>
      <c r="E1587" s="3">
        <v>8002</v>
      </c>
      <c r="F1587" s="3">
        <v>38088</v>
      </c>
      <c r="G1587" s="3">
        <v>8420.5499999999993</v>
      </c>
      <c r="H1587" s="3">
        <v>2</v>
      </c>
      <c r="I1587" s="3">
        <v>1075</v>
      </c>
      <c r="J1587" s="18">
        <f t="shared" si="48"/>
        <v>4.5232199796925379</v>
      </c>
      <c r="K1587" s="18">
        <f t="shared" si="49"/>
        <v>10.024244684819097</v>
      </c>
    </row>
    <row r="1588" spans="1:11" x14ac:dyDescent="0.25">
      <c r="A1588" s="8">
        <v>45434</v>
      </c>
      <c r="B1588" s="3" t="s">
        <v>21</v>
      </c>
      <c r="C1588" s="3" t="s">
        <v>37</v>
      </c>
      <c r="D1588" s="3">
        <v>48871</v>
      </c>
      <c r="E1588" s="3">
        <v>12837</v>
      </c>
      <c r="F1588" s="3">
        <v>8392</v>
      </c>
      <c r="G1588" s="3">
        <v>4575.7296130000004</v>
      </c>
      <c r="H1588" s="3">
        <v>2</v>
      </c>
      <c r="I1588" s="3">
        <v>593</v>
      </c>
      <c r="J1588" s="18">
        <f t="shared" si="48"/>
        <v>1.8340244528780025</v>
      </c>
      <c r="K1588" s="18">
        <f t="shared" si="49"/>
        <v>1.2133985390108655</v>
      </c>
    </row>
    <row r="1589" spans="1:11" x14ac:dyDescent="0.25">
      <c r="A1589" s="8">
        <v>45434</v>
      </c>
      <c r="B1589" s="3" t="s">
        <v>22</v>
      </c>
      <c r="C1589" s="3" t="s">
        <v>37</v>
      </c>
      <c r="D1589" s="3">
        <v>5121</v>
      </c>
      <c r="E1589" s="3">
        <v>21906</v>
      </c>
      <c r="F1589" s="3">
        <v>34178</v>
      </c>
      <c r="G1589" s="3">
        <v>3559.4952350000003</v>
      </c>
      <c r="H1589" s="3">
        <v>10</v>
      </c>
      <c r="I1589" s="3">
        <v>17595</v>
      </c>
      <c r="J1589" s="18">
        <f t="shared" si="48"/>
        <v>9.6019232344891723</v>
      </c>
      <c r="K1589" s="18">
        <f t="shared" si="49"/>
        <v>343.585237258348</v>
      </c>
    </row>
    <row r="1590" spans="1:11" x14ac:dyDescent="0.25">
      <c r="A1590" s="8">
        <v>45434</v>
      </c>
      <c r="B1590" s="3" t="s">
        <v>32</v>
      </c>
      <c r="C1590" s="3" t="s">
        <v>37</v>
      </c>
      <c r="D1590" s="3">
        <v>21435</v>
      </c>
      <c r="E1590" s="3">
        <v>25539</v>
      </c>
      <c r="F1590" s="3">
        <v>38886</v>
      </c>
      <c r="G1590" s="3">
        <v>8000.53</v>
      </c>
      <c r="H1590" s="3">
        <v>2</v>
      </c>
      <c r="I1590" s="3">
        <v>6744</v>
      </c>
      <c r="J1590" s="18">
        <f t="shared" si="48"/>
        <v>4.8604279966452228</v>
      </c>
      <c r="K1590" s="18">
        <f t="shared" si="49"/>
        <v>31.462561231630509</v>
      </c>
    </row>
    <row r="1591" spans="1:11" x14ac:dyDescent="0.25">
      <c r="A1591" s="8">
        <v>45434</v>
      </c>
      <c r="B1591" s="3" t="s">
        <v>21</v>
      </c>
      <c r="C1591" s="3" t="s">
        <v>37</v>
      </c>
      <c r="D1591" s="3">
        <v>37565</v>
      </c>
      <c r="E1591" s="3">
        <v>7395</v>
      </c>
      <c r="F1591" s="3">
        <v>37704</v>
      </c>
      <c r="G1591" s="3">
        <v>5426.0837599999995</v>
      </c>
      <c r="H1591" s="3">
        <v>7</v>
      </c>
      <c r="I1591" s="3">
        <v>14996</v>
      </c>
      <c r="J1591" s="18">
        <f t="shared" si="48"/>
        <v>6.9486579396260559</v>
      </c>
      <c r="K1591" s="18">
        <f t="shared" si="49"/>
        <v>39.920138426727007</v>
      </c>
    </row>
    <row r="1592" spans="1:11" x14ac:dyDescent="0.25">
      <c r="A1592" s="8">
        <v>45434</v>
      </c>
      <c r="B1592" s="3" t="s">
        <v>22</v>
      </c>
      <c r="C1592" s="3" t="s">
        <v>37</v>
      </c>
      <c r="D1592" s="3">
        <v>24658</v>
      </c>
      <c r="E1592" s="3">
        <v>6008</v>
      </c>
      <c r="F1592" s="3">
        <v>28071</v>
      </c>
      <c r="G1592" s="3">
        <v>13177.873</v>
      </c>
      <c r="H1592" s="3">
        <v>1</v>
      </c>
      <c r="I1592" s="3">
        <v>15864</v>
      </c>
      <c r="J1592" s="18">
        <f t="shared" si="48"/>
        <v>2.130161673283693</v>
      </c>
      <c r="K1592" s="18">
        <f t="shared" si="49"/>
        <v>64.336118095547079</v>
      </c>
    </row>
    <row r="1593" spans="1:11" x14ac:dyDescent="0.25">
      <c r="A1593" s="8">
        <v>45434</v>
      </c>
      <c r="B1593" s="3" t="s">
        <v>32</v>
      </c>
      <c r="C1593" s="3" t="s">
        <v>37</v>
      </c>
      <c r="D1593" s="3">
        <v>46193</v>
      </c>
      <c r="E1593" s="3">
        <v>39772</v>
      </c>
      <c r="F1593" s="3">
        <v>21277</v>
      </c>
      <c r="G1593" s="3">
        <v>6690.2</v>
      </c>
      <c r="H1593" s="3">
        <v>9</v>
      </c>
      <c r="I1593" s="3">
        <v>14767</v>
      </c>
      <c r="J1593" s="18">
        <f t="shared" si="48"/>
        <v>3.1803234581925803</v>
      </c>
      <c r="K1593" s="18">
        <f t="shared" si="49"/>
        <v>31.968047106704478</v>
      </c>
    </row>
    <row r="1594" spans="1:11" x14ac:dyDescent="0.25">
      <c r="A1594" s="8">
        <v>45434</v>
      </c>
      <c r="B1594" s="3" t="s">
        <v>21</v>
      </c>
      <c r="C1594" s="3" t="s">
        <v>37</v>
      </c>
      <c r="D1594" s="3">
        <v>42763</v>
      </c>
      <c r="E1594" s="3">
        <v>23284</v>
      </c>
      <c r="F1594" s="3">
        <v>34469</v>
      </c>
      <c r="G1594" s="3">
        <v>10903.01</v>
      </c>
      <c r="H1594" s="3">
        <v>9</v>
      </c>
      <c r="I1594" s="3">
        <v>15151</v>
      </c>
      <c r="J1594" s="18">
        <f t="shared" si="48"/>
        <v>3.1614205618448481</v>
      </c>
      <c r="K1594" s="18">
        <f t="shared" si="49"/>
        <v>35.430161588288939</v>
      </c>
    </row>
    <row r="1595" spans="1:11" x14ac:dyDescent="0.25">
      <c r="A1595" s="8">
        <v>45434</v>
      </c>
      <c r="B1595" s="3" t="s">
        <v>21</v>
      </c>
      <c r="C1595" s="3" t="s">
        <v>37</v>
      </c>
      <c r="D1595" s="3">
        <v>42520</v>
      </c>
      <c r="E1595" s="3">
        <v>21750</v>
      </c>
      <c r="F1595" s="3">
        <v>19317</v>
      </c>
      <c r="G1595" s="3">
        <v>4626.7412399999994</v>
      </c>
      <c r="H1595" s="3">
        <v>9</v>
      </c>
      <c r="I1595" s="3">
        <v>7359</v>
      </c>
      <c r="J1595" s="18">
        <f t="shared" si="48"/>
        <v>4.1750767976814718</v>
      </c>
      <c r="K1595" s="18">
        <f t="shared" si="49"/>
        <v>17.307149576669804</v>
      </c>
    </row>
    <row r="1596" spans="1:11" x14ac:dyDescent="0.25">
      <c r="A1596" s="8">
        <v>45434</v>
      </c>
      <c r="B1596" s="3" t="s">
        <v>30</v>
      </c>
      <c r="C1596" s="3" t="s">
        <v>37</v>
      </c>
      <c r="D1596" s="3">
        <v>45167</v>
      </c>
      <c r="E1596" s="3">
        <v>27928</v>
      </c>
      <c r="F1596" s="3">
        <v>20657</v>
      </c>
      <c r="G1596" s="3">
        <v>4913.4400000000005</v>
      </c>
      <c r="H1596" s="3">
        <v>1</v>
      </c>
      <c r="I1596" s="3">
        <v>14985</v>
      </c>
      <c r="J1596" s="18">
        <f t="shared" si="48"/>
        <v>4.2041828128561658</v>
      </c>
      <c r="K1596" s="18">
        <f t="shared" si="49"/>
        <v>33.176876923417545</v>
      </c>
    </row>
    <row r="1597" spans="1:11" x14ac:dyDescent="0.25">
      <c r="A1597" s="8">
        <v>45435</v>
      </c>
      <c r="B1597" s="3" t="s">
        <v>22</v>
      </c>
      <c r="C1597" s="3" t="s">
        <v>37</v>
      </c>
      <c r="D1597" s="3">
        <v>37641</v>
      </c>
      <c r="E1597" s="3">
        <v>26659</v>
      </c>
      <c r="F1597" s="3">
        <v>30694</v>
      </c>
      <c r="G1597" s="3">
        <v>3885.2581530000002</v>
      </c>
      <c r="H1597" s="3">
        <v>8</v>
      </c>
      <c r="I1597" s="3">
        <v>11911</v>
      </c>
      <c r="J1597" s="18">
        <f t="shared" si="48"/>
        <v>7.9001185484417924</v>
      </c>
      <c r="K1597" s="18">
        <f t="shared" si="49"/>
        <v>31.64368640578093</v>
      </c>
    </row>
    <row r="1598" spans="1:11" x14ac:dyDescent="0.25">
      <c r="A1598" s="8">
        <v>45435</v>
      </c>
      <c r="B1598" s="3" t="s">
        <v>32</v>
      </c>
      <c r="C1598" s="3" t="s">
        <v>37</v>
      </c>
      <c r="D1598" s="3">
        <v>32065</v>
      </c>
      <c r="E1598" s="3">
        <v>5144</v>
      </c>
      <c r="F1598" s="3">
        <v>24100</v>
      </c>
      <c r="G1598" s="3">
        <v>8270.2900000000009</v>
      </c>
      <c r="H1598" s="3">
        <v>6</v>
      </c>
      <c r="I1598" s="3">
        <v>17339</v>
      </c>
      <c r="J1598" s="18">
        <f t="shared" si="48"/>
        <v>2.9140453357741984</v>
      </c>
      <c r="K1598" s="18">
        <f t="shared" si="49"/>
        <v>54.074536098549821</v>
      </c>
    </row>
    <row r="1599" spans="1:11" x14ac:dyDescent="0.25">
      <c r="A1599" s="8">
        <v>45435</v>
      </c>
      <c r="B1599" s="3" t="s">
        <v>22</v>
      </c>
      <c r="C1599" s="3" t="s">
        <v>37</v>
      </c>
      <c r="D1599" s="3">
        <v>26497</v>
      </c>
      <c r="E1599" s="3">
        <v>38956</v>
      </c>
      <c r="F1599" s="3">
        <v>21537</v>
      </c>
      <c r="G1599" s="3">
        <v>15544.25</v>
      </c>
      <c r="H1599" s="3">
        <v>4</v>
      </c>
      <c r="I1599" s="3">
        <v>16577</v>
      </c>
      <c r="J1599" s="18">
        <f t="shared" si="48"/>
        <v>1.3855284108271548</v>
      </c>
      <c r="K1599" s="18">
        <f t="shared" si="49"/>
        <v>62.561799448994229</v>
      </c>
    </row>
    <row r="1600" spans="1:11" x14ac:dyDescent="0.25">
      <c r="A1600" s="8">
        <v>45435</v>
      </c>
      <c r="B1600" s="3" t="s">
        <v>21</v>
      </c>
      <c r="C1600" s="3" t="s">
        <v>37</v>
      </c>
      <c r="D1600" s="3">
        <v>9830</v>
      </c>
      <c r="E1600" s="3">
        <v>28656</v>
      </c>
      <c r="F1600" s="3">
        <v>28250</v>
      </c>
      <c r="G1600" s="3">
        <v>5297.5632299999997</v>
      </c>
      <c r="H1600" s="3">
        <v>3</v>
      </c>
      <c r="I1600" s="3">
        <v>9434</v>
      </c>
      <c r="J1600" s="18">
        <f t="shared" si="48"/>
        <v>5.3326404562801226</v>
      </c>
      <c r="K1600" s="18">
        <f t="shared" si="49"/>
        <v>95.971515768056975</v>
      </c>
    </row>
    <row r="1601" spans="1:11" x14ac:dyDescent="0.25">
      <c r="A1601" s="8">
        <v>45435</v>
      </c>
      <c r="B1601" s="3" t="s">
        <v>22</v>
      </c>
      <c r="C1601" s="3" t="s">
        <v>37</v>
      </c>
      <c r="D1601" s="3">
        <v>31286</v>
      </c>
      <c r="E1601" s="3">
        <v>28772</v>
      </c>
      <c r="F1601" s="3">
        <v>26753</v>
      </c>
      <c r="G1601" s="3">
        <v>3407.0955000000004</v>
      </c>
      <c r="H1601" s="3">
        <v>9</v>
      </c>
      <c r="I1601" s="3">
        <v>19535</v>
      </c>
      <c r="J1601" s="18">
        <f t="shared" si="48"/>
        <v>7.8521426828217749</v>
      </c>
      <c r="K1601" s="18">
        <f t="shared" si="49"/>
        <v>62.440069040465382</v>
      </c>
    </row>
    <row r="1602" spans="1:11" x14ac:dyDescent="0.25">
      <c r="A1602" s="8">
        <v>45435</v>
      </c>
      <c r="B1602" s="3" t="s">
        <v>32</v>
      </c>
      <c r="C1602" s="3" t="s">
        <v>37</v>
      </c>
      <c r="D1602" s="3">
        <v>21921</v>
      </c>
      <c r="E1602" s="3">
        <v>25676</v>
      </c>
      <c r="F1602" s="3">
        <v>18463</v>
      </c>
      <c r="G1602" s="3">
        <v>5491.59</v>
      </c>
      <c r="H1602" s="3">
        <v>7</v>
      </c>
      <c r="I1602" s="3">
        <v>18941</v>
      </c>
      <c r="J1602" s="18">
        <f t="shared" si="48"/>
        <v>3.3620499709555882</v>
      </c>
      <c r="K1602" s="18">
        <f t="shared" si="49"/>
        <v>86.405729665617443</v>
      </c>
    </row>
    <row r="1603" spans="1:11" x14ac:dyDescent="0.25">
      <c r="A1603" s="8">
        <v>45435</v>
      </c>
      <c r="B1603" s="3" t="s">
        <v>32</v>
      </c>
      <c r="C1603" s="3" t="s">
        <v>37</v>
      </c>
      <c r="D1603" s="3">
        <v>26688</v>
      </c>
      <c r="E1603" s="3">
        <v>8999</v>
      </c>
      <c r="F1603" s="3">
        <v>14451</v>
      </c>
      <c r="G1603" s="3">
        <v>795.82</v>
      </c>
      <c r="H1603" s="3">
        <v>2</v>
      </c>
      <c r="I1603" s="3">
        <v>7893</v>
      </c>
      <c r="J1603" s="18">
        <f t="shared" ref="J1603:J1666" si="50">IFERROR(F1603/G1603,"NA")</f>
        <v>18.158628835666356</v>
      </c>
      <c r="K1603" s="18">
        <f t="shared" ref="K1603:K1666" si="51">(I1603/D1603)*100</f>
        <v>29.575089928057551</v>
      </c>
    </row>
    <row r="1604" spans="1:11" x14ac:dyDescent="0.25">
      <c r="A1604" s="8">
        <v>45435</v>
      </c>
      <c r="B1604" s="3" t="s">
        <v>21</v>
      </c>
      <c r="C1604" s="3" t="s">
        <v>37</v>
      </c>
      <c r="D1604" s="3">
        <v>17316</v>
      </c>
      <c r="E1604" s="3">
        <v>26500</v>
      </c>
      <c r="F1604" s="3">
        <v>13206</v>
      </c>
      <c r="G1604" s="3">
        <v>5910.7643200000002</v>
      </c>
      <c r="H1604" s="3">
        <v>5</v>
      </c>
      <c r="I1604" s="3">
        <v>15272</v>
      </c>
      <c r="J1604" s="18">
        <f t="shared" si="50"/>
        <v>2.2342288213582502</v>
      </c>
      <c r="K1604" s="18">
        <f t="shared" si="51"/>
        <v>88.195888195888188</v>
      </c>
    </row>
    <row r="1605" spans="1:11" x14ac:dyDescent="0.25">
      <c r="A1605" s="8">
        <v>45435</v>
      </c>
      <c r="B1605" s="3" t="s">
        <v>30</v>
      </c>
      <c r="C1605" s="3" t="s">
        <v>37</v>
      </c>
      <c r="D1605" s="3">
        <v>24683</v>
      </c>
      <c r="E1605" s="3">
        <v>17941</v>
      </c>
      <c r="F1605" s="3">
        <v>26205</v>
      </c>
      <c r="G1605" s="3">
        <v>5854.91014</v>
      </c>
      <c r="H1605" s="3">
        <v>8</v>
      </c>
      <c r="I1605" s="3">
        <v>11573</v>
      </c>
      <c r="J1605" s="18">
        <f t="shared" si="50"/>
        <v>4.4757305190682226</v>
      </c>
      <c r="K1605" s="18">
        <f t="shared" si="51"/>
        <v>46.886521087388083</v>
      </c>
    </row>
    <row r="1606" spans="1:11" x14ac:dyDescent="0.25">
      <c r="A1606" s="8">
        <v>45436</v>
      </c>
      <c r="B1606" s="3" t="s">
        <v>21</v>
      </c>
      <c r="C1606" s="3" t="s">
        <v>37</v>
      </c>
      <c r="D1606" s="3">
        <v>23367</v>
      </c>
      <c r="E1606" s="3">
        <v>28821</v>
      </c>
      <c r="F1606" s="3">
        <v>26011</v>
      </c>
      <c r="G1606" s="3">
        <v>6731.61</v>
      </c>
      <c r="H1606" s="3">
        <v>6</v>
      </c>
      <c r="I1606" s="3">
        <v>19011</v>
      </c>
      <c r="J1606" s="18">
        <f t="shared" si="50"/>
        <v>3.8640087586773451</v>
      </c>
      <c r="K1606" s="18">
        <f t="shared" si="51"/>
        <v>81.358325844139173</v>
      </c>
    </row>
    <row r="1607" spans="1:11" x14ac:dyDescent="0.25">
      <c r="A1607" s="8">
        <v>45436</v>
      </c>
      <c r="B1607" s="3" t="s">
        <v>30</v>
      </c>
      <c r="C1607" s="3" t="s">
        <v>37</v>
      </c>
      <c r="D1607" s="3">
        <v>34591</v>
      </c>
      <c r="E1607" s="3">
        <v>35279</v>
      </c>
      <c r="F1607" s="3">
        <v>29181</v>
      </c>
      <c r="G1607" s="3">
        <v>4892.12</v>
      </c>
      <c r="H1607" s="3">
        <v>7</v>
      </c>
      <c r="I1607" s="3">
        <v>5074</v>
      </c>
      <c r="J1607" s="18">
        <f t="shared" si="50"/>
        <v>5.9648986533445623</v>
      </c>
      <c r="K1607" s="18">
        <f t="shared" si="51"/>
        <v>14.668555404585007</v>
      </c>
    </row>
    <row r="1608" spans="1:11" x14ac:dyDescent="0.25">
      <c r="A1608" s="8">
        <v>45436</v>
      </c>
      <c r="B1608" s="3" t="s">
        <v>22</v>
      </c>
      <c r="C1608" s="3" t="s">
        <v>37</v>
      </c>
      <c r="D1608" s="3">
        <v>24215</v>
      </c>
      <c r="E1608" s="3">
        <v>12055</v>
      </c>
      <c r="F1608" s="3">
        <v>9262</v>
      </c>
      <c r="G1608" s="3">
        <v>3293.9717449999998</v>
      </c>
      <c r="H1608" s="3">
        <v>9</v>
      </c>
      <c r="I1608" s="3">
        <v>2833</v>
      </c>
      <c r="J1608" s="18">
        <f t="shared" si="50"/>
        <v>2.8118031109583792</v>
      </c>
      <c r="K1608" s="18">
        <f t="shared" si="51"/>
        <v>11.699359900887879</v>
      </c>
    </row>
    <row r="1609" spans="1:11" x14ac:dyDescent="0.25">
      <c r="A1609" s="8">
        <v>45436</v>
      </c>
      <c r="B1609" s="3" t="s">
        <v>32</v>
      </c>
      <c r="C1609" s="3" t="s">
        <v>37</v>
      </c>
      <c r="D1609" s="3">
        <v>24362</v>
      </c>
      <c r="E1609" s="3">
        <v>6223</v>
      </c>
      <c r="F1609" s="3">
        <v>37400</v>
      </c>
      <c r="G1609" s="3">
        <v>785.86</v>
      </c>
      <c r="H1609" s="3">
        <v>10</v>
      </c>
      <c r="I1609" s="3">
        <v>4389</v>
      </c>
      <c r="J1609" s="18">
        <f t="shared" si="50"/>
        <v>47.591174000458096</v>
      </c>
      <c r="K1609" s="18">
        <f t="shared" si="51"/>
        <v>18.015762252688614</v>
      </c>
    </row>
    <row r="1610" spans="1:11" x14ac:dyDescent="0.25">
      <c r="A1610" s="8">
        <v>45436</v>
      </c>
      <c r="B1610" s="3" t="s">
        <v>21</v>
      </c>
      <c r="C1610" s="3" t="s">
        <v>37</v>
      </c>
      <c r="D1610" s="3">
        <v>33152</v>
      </c>
      <c r="E1610" s="3">
        <v>31780</v>
      </c>
      <c r="F1610" s="3">
        <v>22711</v>
      </c>
      <c r="G1610" s="3">
        <v>5578.8311100000001</v>
      </c>
      <c r="H1610" s="3">
        <v>2</v>
      </c>
      <c r="I1610" s="3">
        <v>18970</v>
      </c>
      <c r="J1610" s="18">
        <f t="shared" si="50"/>
        <v>4.0709244557145237</v>
      </c>
      <c r="K1610" s="18">
        <f t="shared" si="51"/>
        <v>57.221283783783782</v>
      </c>
    </row>
    <row r="1611" spans="1:11" x14ac:dyDescent="0.25">
      <c r="A1611" s="8">
        <v>45436</v>
      </c>
      <c r="B1611" s="3" t="s">
        <v>32</v>
      </c>
      <c r="C1611" s="3" t="s">
        <v>37</v>
      </c>
      <c r="D1611" s="3">
        <v>12667</v>
      </c>
      <c r="E1611" s="3">
        <v>33093</v>
      </c>
      <c r="F1611" s="3">
        <v>28600</v>
      </c>
      <c r="G1611" s="3">
        <v>6677.95</v>
      </c>
      <c r="H1611" s="3">
        <v>3</v>
      </c>
      <c r="I1611" s="3">
        <v>15613</v>
      </c>
      <c r="J1611" s="18">
        <f t="shared" si="50"/>
        <v>4.2827514431824136</v>
      </c>
      <c r="K1611" s="18">
        <f t="shared" si="51"/>
        <v>123.25728270308676</v>
      </c>
    </row>
    <row r="1612" spans="1:11" x14ac:dyDescent="0.25">
      <c r="A1612" s="8">
        <v>45436</v>
      </c>
      <c r="B1612" s="3" t="s">
        <v>22</v>
      </c>
      <c r="C1612" s="3" t="s">
        <v>37</v>
      </c>
      <c r="D1612" s="3">
        <v>15876</v>
      </c>
      <c r="E1612" s="3">
        <v>39943</v>
      </c>
      <c r="F1612" s="3">
        <v>11546</v>
      </c>
      <c r="G1612" s="3">
        <v>6284.2044000000005</v>
      </c>
      <c r="H1612" s="3">
        <v>10</v>
      </c>
      <c r="I1612" s="3">
        <v>13077</v>
      </c>
      <c r="J1612" s="18">
        <f t="shared" si="50"/>
        <v>1.8373049737210965</v>
      </c>
      <c r="K1612" s="18">
        <f t="shared" si="51"/>
        <v>82.369614512471657</v>
      </c>
    </row>
    <row r="1613" spans="1:11" x14ac:dyDescent="0.25">
      <c r="A1613" s="8">
        <v>45436</v>
      </c>
      <c r="B1613" s="3" t="s">
        <v>32</v>
      </c>
      <c r="C1613" s="3" t="s">
        <v>37</v>
      </c>
      <c r="D1613" s="3">
        <v>6674</v>
      </c>
      <c r="E1613" s="3">
        <v>37177</v>
      </c>
      <c r="F1613" s="3">
        <v>20334</v>
      </c>
      <c r="G1613" s="3">
        <v>802.35</v>
      </c>
      <c r="H1613" s="3">
        <v>4</v>
      </c>
      <c r="I1613" s="3">
        <v>11665</v>
      </c>
      <c r="J1613" s="18">
        <f t="shared" si="50"/>
        <v>25.343054776593757</v>
      </c>
      <c r="K1613" s="18">
        <f t="shared" si="51"/>
        <v>174.78273898711419</v>
      </c>
    </row>
    <row r="1614" spans="1:11" x14ac:dyDescent="0.25">
      <c r="A1614" s="8">
        <v>45437</v>
      </c>
      <c r="B1614" s="3" t="s">
        <v>22</v>
      </c>
      <c r="C1614" s="3" t="s">
        <v>37</v>
      </c>
      <c r="D1614" s="3">
        <v>15438</v>
      </c>
      <c r="E1614" s="3">
        <v>22630</v>
      </c>
      <c r="F1614" s="3">
        <v>31474</v>
      </c>
      <c r="G1614" s="3">
        <v>17544.509999999998</v>
      </c>
      <c r="H1614" s="3">
        <v>9</v>
      </c>
      <c r="I1614" s="3">
        <v>6905</v>
      </c>
      <c r="J1614" s="18">
        <f t="shared" si="50"/>
        <v>1.7939514982179612</v>
      </c>
      <c r="K1614" s="18">
        <f t="shared" si="51"/>
        <v>44.727296281901801</v>
      </c>
    </row>
    <row r="1615" spans="1:11" x14ac:dyDescent="0.25">
      <c r="A1615" s="8">
        <v>45437</v>
      </c>
      <c r="B1615" s="3" t="s">
        <v>21</v>
      </c>
      <c r="C1615" s="3" t="s">
        <v>37</v>
      </c>
      <c r="D1615" s="3">
        <v>34669</v>
      </c>
      <c r="E1615" s="3">
        <v>8838</v>
      </c>
      <c r="F1615" s="3">
        <v>22401</v>
      </c>
      <c r="G1615" s="3">
        <v>5372.5985999999994</v>
      </c>
      <c r="H1615" s="3">
        <v>10</v>
      </c>
      <c r="I1615" s="3">
        <v>3555</v>
      </c>
      <c r="J1615" s="18">
        <f t="shared" si="50"/>
        <v>4.1694907190721455</v>
      </c>
      <c r="K1615" s="18">
        <f t="shared" si="51"/>
        <v>10.254117511321354</v>
      </c>
    </row>
    <row r="1616" spans="1:11" x14ac:dyDescent="0.25">
      <c r="A1616" s="8">
        <v>45437</v>
      </c>
      <c r="B1616" s="3" t="s">
        <v>19</v>
      </c>
      <c r="C1616" s="3" t="s">
        <v>37</v>
      </c>
      <c r="D1616" s="3">
        <v>24627</v>
      </c>
      <c r="E1616" s="3">
        <v>25969</v>
      </c>
      <c r="F1616" s="3">
        <v>27539</v>
      </c>
      <c r="G1616" s="3">
        <v>11138.777249999999</v>
      </c>
      <c r="H1616" s="3">
        <v>5</v>
      </c>
      <c r="I1616" s="3">
        <v>3328</v>
      </c>
      <c r="J1616" s="18">
        <f t="shared" si="50"/>
        <v>2.4723539560861587</v>
      </c>
      <c r="K1616" s="18">
        <f t="shared" si="51"/>
        <v>13.513623259024648</v>
      </c>
    </row>
    <row r="1617" spans="1:11" x14ac:dyDescent="0.25">
      <c r="A1617" s="8">
        <v>45437</v>
      </c>
      <c r="B1617" s="3" t="s">
        <v>30</v>
      </c>
      <c r="C1617" s="3" t="s">
        <v>37</v>
      </c>
      <c r="D1617" s="3">
        <v>38261</v>
      </c>
      <c r="E1617" s="3">
        <v>17183</v>
      </c>
      <c r="F1617" s="3">
        <v>38535</v>
      </c>
      <c r="G1617" s="3">
        <v>5138.2384400000001</v>
      </c>
      <c r="H1617" s="3">
        <v>8</v>
      </c>
      <c r="I1617" s="3">
        <v>1514</v>
      </c>
      <c r="J1617" s="18">
        <f t="shared" si="50"/>
        <v>7.4996519624340356</v>
      </c>
      <c r="K1617" s="18">
        <f t="shared" si="51"/>
        <v>3.9570319646637571</v>
      </c>
    </row>
    <row r="1618" spans="1:11" x14ac:dyDescent="0.25">
      <c r="A1618" s="8">
        <v>45437</v>
      </c>
      <c r="B1618" s="3" t="s">
        <v>30</v>
      </c>
      <c r="C1618" s="3" t="s">
        <v>37</v>
      </c>
      <c r="D1618" s="3">
        <v>11822</v>
      </c>
      <c r="E1618" s="3">
        <v>30609</v>
      </c>
      <c r="F1618" s="3">
        <v>20067</v>
      </c>
      <c r="G1618" s="3">
        <v>5858.2062999999998</v>
      </c>
      <c r="H1618" s="3">
        <v>7</v>
      </c>
      <c r="I1618" s="3">
        <v>9817</v>
      </c>
      <c r="J1618" s="18">
        <f t="shared" si="50"/>
        <v>3.42545123410898</v>
      </c>
      <c r="K1618" s="18">
        <f t="shared" si="51"/>
        <v>83.040094738622912</v>
      </c>
    </row>
    <row r="1619" spans="1:11" x14ac:dyDescent="0.25">
      <c r="A1619" s="8">
        <v>45437</v>
      </c>
      <c r="B1619" s="3" t="s">
        <v>30</v>
      </c>
      <c r="C1619" s="3" t="s">
        <v>37</v>
      </c>
      <c r="D1619" s="3">
        <v>19575</v>
      </c>
      <c r="E1619" s="3">
        <v>6875</v>
      </c>
      <c r="F1619" s="3">
        <v>20512</v>
      </c>
      <c r="G1619" s="3">
        <v>5403.63</v>
      </c>
      <c r="H1619" s="3">
        <v>10</v>
      </c>
      <c r="I1619" s="3">
        <v>11802</v>
      </c>
      <c r="J1619" s="18">
        <f t="shared" si="50"/>
        <v>3.7959667852906285</v>
      </c>
      <c r="K1619" s="18">
        <f t="shared" si="51"/>
        <v>60.291187739463602</v>
      </c>
    </row>
    <row r="1620" spans="1:11" x14ac:dyDescent="0.25">
      <c r="A1620" s="8">
        <v>45437</v>
      </c>
      <c r="B1620" s="3" t="s">
        <v>32</v>
      </c>
      <c r="C1620" s="3" t="s">
        <v>37</v>
      </c>
      <c r="D1620" s="3">
        <v>20415</v>
      </c>
      <c r="E1620" s="3">
        <v>24436</v>
      </c>
      <c r="F1620" s="3">
        <v>13278</v>
      </c>
      <c r="G1620" s="3">
        <v>5433.72</v>
      </c>
      <c r="H1620" s="3">
        <v>9</v>
      </c>
      <c r="I1620" s="3">
        <v>9380</v>
      </c>
      <c r="J1620" s="18">
        <f t="shared" si="50"/>
        <v>2.4436297784942913</v>
      </c>
      <c r="K1620" s="18">
        <f t="shared" si="51"/>
        <v>45.946607886358073</v>
      </c>
    </row>
    <row r="1621" spans="1:11" x14ac:dyDescent="0.25">
      <c r="A1621" s="8">
        <v>45437</v>
      </c>
      <c r="B1621" s="3" t="s">
        <v>21</v>
      </c>
      <c r="C1621" s="3" t="s">
        <v>37</v>
      </c>
      <c r="D1621" s="3">
        <v>10639</v>
      </c>
      <c r="E1621" s="3">
        <v>35471</v>
      </c>
      <c r="F1621" s="3">
        <v>9503</v>
      </c>
      <c r="G1621" s="3">
        <v>7712.99</v>
      </c>
      <c r="H1621" s="3">
        <v>10</v>
      </c>
      <c r="I1621" s="3">
        <v>8975</v>
      </c>
      <c r="J1621" s="18">
        <f t="shared" si="50"/>
        <v>1.2320773137265835</v>
      </c>
      <c r="K1621" s="18">
        <f t="shared" si="51"/>
        <v>84.359432277469693</v>
      </c>
    </row>
    <row r="1622" spans="1:11" x14ac:dyDescent="0.25">
      <c r="A1622" s="8">
        <v>45437</v>
      </c>
      <c r="B1622" s="3" t="s">
        <v>22</v>
      </c>
      <c r="C1622" s="3" t="s">
        <v>37</v>
      </c>
      <c r="D1622" s="3">
        <v>9039</v>
      </c>
      <c r="E1622" s="3">
        <v>33644</v>
      </c>
      <c r="F1622" s="3">
        <v>20353</v>
      </c>
      <c r="G1622" s="3">
        <v>5996.8418000000001</v>
      </c>
      <c r="H1622" s="3">
        <v>9</v>
      </c>
      <c r="I1622" s="3">
        <v>12119</v>
      </c>
      <c r="J1622" s="18">
        <f t="shared" si="50"/>
        <v>3.393953130462771</v>
      </c>
      <c r="K1622" s="18">
        <f t="shared" si="51"/>
        <v>134.07456577054984</v>
      </c>
    </row>
    <row r="1623" spans="1:11" x14ac:dyDescent="0.25">
      <c r="A1623" s="8">
        <v>45437</v>
      </c>
      <c r="B1623" s="3" t="s">
        <v>32</v>
      </c>
      <c r="C1623" s="3" t="s">
        <v>37</v>
      </c>
      <c r="D1623" s="3">
        <v>45444</v>
      </c>
      <c r="E1623" s="3">
        <v>16857</v>
      </c>
      <c r="F1623" s="3">
        <v>33327</v>
      </c>
      <c r="G1623" s="3">
        <v>967.58</v>
      </c>
      <c r="H1623" s="3">
        <v>1</v>
      </c>
      <c r="I1623" s="3">
        <v>6600</v>
      </c>
      <c r="J1623" s="18">
        <f t="shared" si="50"/>
        <v>34.443663573037888</v>
      </c>
      <c r="K1623" s="18">
        <f t="shared" si="51"/>
        <v>14.523369421705837</v>
      </c>
    </row>
    <row r="1624" spans="1:11" x14ac:dyDescent="0.25">
      <c r="A1624" s="8">
        <v>45438</v>
      </c>
      <c r="B1624" s="3" t="s">
        <v>21</v>
      </c>
      <c r="C1624" s="3" t="s">
        <v>37</v>
      </c>
      <c r="D1624" s="3">
        <v>41371</v>
      </c>
      <c r="E1624" s="3">
        <v>8446</v>
      </c>
      <c r="F1624" s="3">
        <v>8642</v>
      </c>
      <c r="G1624" s="3">
        <v>5672.4554800000005</v>
      </c>
      <c r="H1624" s="3">
        <v>4</v>
      </c>
      <c r="I1624" s="3">
        <v>3149</v>
      </c>
      <c r="J1624" s="18">
        <f t="shared" si="50"/>
        <v>1.5235024815038301</v>
      </c>
      <c r="K1624" s="18">
        <f t="shared" si="51"/>
        <v>7.611611998743081</v>
      </c>
    </row>
    <row r="1625" spans="1:11" x14ac:dyDescent="0.25">
      <c r="A1625" s="8">
        <v>45438</v>
      </c>
      <c r="B1625" s="3" t="s">
        <v>22</v>
      </c>
      <c r="C1625" s="3" t="s">
        <v>37</v>
      </c>
      <c r="D1625" s="3">
        <v>44844</v>
      </c>
      <c r="E1625" s="3">
        <v>31613</v>
      </c>
      <c r="F1625" s="3">
        <v>7325</v>
      </c>
      <c r="G1625" s="3">
        <v>6063.1466999999993</v>
      </c>
      <c r="H1625" s="3">
        <v>3</v>
      </c>
      <c r="I1625" s="3">
        <v>16954</v>
      </c>
      <c r="J1625" s="18">
        <f t="shared" si="50"/>
        <v>1.2081185500591634</v>
      </c>
      <c r="K1625" s="18">
        <f t="shared" si="51"/>
        <v>37.806618499687808</v>
      </c>
    </row>
    <row r="1626" spans="1:11" x14ac:dyDescent="0.25">
      <c r="A1626" s="8">
        <v>45438</v>
      </c>
      <c r="B1626" s="3" t="s">
        <v>22</v>
      </c>
      <c r="C1626" s="3" t="s">
        <v>37</v>
      </c>
      <c r="D1626" s="3">
        <v>9402</v>
      </c>
      <c r="E1626" s="3">
        <v>27021</v>
      </c>
      <c r="F1626" s="3">
        <v>35556</v>
      </c>
      <c r="G1626" s="3">
        <v>21950.42</v>
      </c>
      <c r="H1626" s="3">
        <v>10</v>
      </c>
      <c r="I1626" s="3">
        <v>2536</v>
      </c>
      <c r="J1626" s="18">
        <f t="shared" si="50"/>
        <v>1.6198323312264642</v>
      </c>
      <c r="K1626" s="18">
        <f t="shared" si="51"/>
        <v>26.972984471389065</v>
      </c>
    </row>
    <row r="1627" spans="1:11" x14ac:dyDescent="0.25">
      <c r="A1627" s="8">
        <v>45438</v>
      </c>
      <c r="B1627" s="3" t="s">
        <v>32</v>
      </c>
      <c r="C1627" s="3" t="s">
        <v>37</v>
      </c>
      <c r="D1627" s="3">
        <v>12186</v>
      </c>
      <c r="E1627" s="3">
        <v>7484</v>
      </c>
      <c r="F1627" s="3">
        <v>15261</v>
      </c>
      <c r="G1627" s="3">
        <v>6623.52</v>
      </c>
      <c r="H1627" s="3">
        <v>2</v>
      </c>
      <c r="I1627" s="3">
        <v>10967</v>
      </c>
      <c r="J1627" s="18">
        <f t="shared" si="50"/>
        <v>2.3040618885426478</v>
      </c>
      <c r="K1627" s="18">
        <f t="shared" si="51"/>
        <v>89.996717544723452</v>
      </c>
    </row>
    <row r="1628" spans="1:11" x14ac:dyDescent="0.25">
      <c r="A1628" s="8">
        <v>45438</v>
      </c>
      <c r="B1628" s="3" t="s">
        <v>19</v>
      </c>
      <c r="C1628" s="3" t="s">
        <v>37</v>
      </c>
      <c r="D1628" s="3">
        <v>26922</v>
      </c>
      <c r="E1628" s="3">
        <v>30296</v>
      </c>
      <c r="F1628" s="3">
        <v>37479</v>
      </c>
      <c r="G1628" s="3">
        <v>10868.188700000001</v>
      </c>
      <c r="H1628" s="3">
        <v>6</v>
      </c>
      <c r="I1628" s="3">
        <v>5513</v>
      </c>
      <c r="J1628" s="18">
        <f t="shared" si="50"/>
        <v>3.4485047172579915</v>
      </c>
      <c r="K1628" s="18">
        <f t="shared" si="51"/>
        <v>20.477676249907141</v>
      </c>
    </row>
    <row r="1629" spans="1:11" x14ac:dyDescent="0.25">
      <c r="A1629" s="8">
        <v>45438</v>
      </c>
      <c r="B1629" s="3" t="s">
        <v>21</v>
      </c>
      <c r="C1629" s="3" t="s">
        <v>37</v>
      </c>
      <c r="D1629" s="3">
        <v>17335</v>
      </c>
      <c r="E1629" s="3">
        <v>19219</v>
      </c>
      <c r="F1629" s="3">
        <v>13988</v>
      </c>
      <c r="G1629" s="3">
        <v>5068.3143899999995</v>
      </c>
      <c r="H1629" s="3">
        <v>9</v>
      </c>
      <c r="I1629" s="3">
        <v>11794</v>
      </c>
      <c r="J1629" s="18">
        <f t="shared" si="50"/>
        <v>2.7598919332231877</v>
      </c>
      <c r="K1629" s="18">
        <f t="shared" si="51"/>
        <v>68.035765791750791</v>
      </c>
    </row>
    <row r="1630" spans="1:11" x14ac:dyDescent="0.25">
      <c r="A1630" s="8">
        <v>45438</v>
      </c>
      <c r="B1630" s="3" t="s">
        <v>22</v>
      </c>
      <c r="C1630" s="3" t="s">
        <v>37</v>
      </c>
      <c r="D1630" s="3">
        <v>24863</v>
      </c>
      <c r="E1630" s="3">
        <v>29972</v>
      </c>
      <c r="F1630" s="3">
        <v>15944</v>
      </c>
      <c r="G1630" s="3">
        <v>5765.6980000000003</v>
      </c>
      <c r="H1630" s="3">
        <v>5</v>
      </c>
      <c r="I1630" s="3">
        <v>13561</v>
      </c>
      <c r="J1630" s="18">
        <f t="shared" si="50"/>
        <v>2.7653200011516383</v>
      </c>
      <c r="K1630" s="18">
        <f t="shared" si="51"/>
        <v>54.542895064955957</v>
      </c>
    </row>
    <row r="1631" spans="1:11" x14ac:dyDescent="0.25">
      <c r="A1631" s="8">
        <v>45438</v>
      </c>
      <c r="B1631" s="3" t="s">
        <v>22</v>
      </c>
      <c r="C1631" s="3" t="s">
        <v>37</v>
      </c>
      <c r="D1631" s="3">
        <v>21460</v>
      </c>
      <c r="E1631" s="3">
        <v>13127</v>
      </c>
      <c r="F1631" s="3">
        <v>19763</v>
      </c>
      <c r="G1631" s="3">
        <v>12286.4609</v>
      </c>
      <c r="H1631" s="3">
        <v>10</v>
      </c>
      <c r="I1631" s="3">
        <v>10905</v>
      </c>
      <c r="J1631" s="18">
        <f t="shared" si="50"/>
        <v>1.6085185279025305</v>
      </c>
      <c r="K1631" s="18">
        <f t="shared" si="51"/>
        <v>50.815470643056848</v>
      </c>
    </row>
    <row r="1632" spans="1:11" x14ac:dyDescent="0.25">
      <c r="A1632" s="8">
        <v>45438</v>
      </c>
      <c r="B1632" s="3" t="s">
        <v>22</v>
      </c>
      <c r="C1632" s="3" t="s">
        <v>37</v>
      </c>
      <c r="D1632" s="3">
        <v>38873</v>
      </c>
      <c r="E1632" s="3">
        <v>29304</v>
      </c>
      <c r="F1632" s="3">
        <v>17569</v>
      </c>
      <c r="G1632" s="3">
        <v>13134.95</v>
      </c>
      <c r="H1632" s="3">
        <v>6</v>
      </c>
      <c r="I1632" s="3">
        <v>2509</v>
      </c>
      <c r="J1632" s="18">
        <f t="shared" si="50"/>
        <v>1.3375764658411338</v>
      </c>
      <c r="K1632" s="18">
        <f t="shared" si="51"/>
        <v>6.4543513492655569</v>
      </c>
    </row>
    <row r="1633" spans="1:11" x14ac:dyDescent="0.25">
      <c r="A1633" s="8">
        <v>45438</v>
      </c>
      <c r="B1633" s="3" t="s">
        <v>32</v>
      </c>
      <c r="C1633" s="3" t="s">
        <v>37</v>
      </c>
      <c r="D1633" s="3">
        <v>17665</v>
      </c>
      <c r="E1633" s="3">
        <v>24345</v>
      </c>
      <c r="F1633" s="3">
        <v>20049</v>
      </c>
      <c r="G1633" s="3">
        <v>6610.64</v>
      </c>
      <c r="H1633" s="3">
        <v>6</v>
      </c>
      <c r="I1633" s="3">
        <v>5801</v>
      </c>
      <c r="J1633" s="18">
        <f t="shared" si="50"/>
        <v>3.0328379703024213</v>
      </c>
      <c r="K1633" s="18">
        <f t="shared" si="51"/>
        <v>32.838947070478348</v>
      </c>
    </row>
    <row r="1634" spans="1:11" x14ac:dyDescent="0.25">
      <c r="A1634" s="8">
        <v>45439</v>
      </c>
      <c r="B1634" s="3" t="s">
        <v>32</v>
      </c>
      <c r="C1634" s="3" t="s">
        <v>37</v>
      </c>
      <c r="D1634" s="3">
        <v>16518</v>
      </c>
      <c r="E1634" s="3">
        <v>13421</v>
      </c>
      <c r="F1634" s="3">
        <v>31901</v>
      </c>
      <c r="G1634" s="3">
        <v>11315.98</v>
      </c>
      <c r="H1634" s="3">
        <v>10</v>
      </c>
      <c r="I1634" s="3">
        <v>17646</v>
      </c>
      <c r="J1634" s="18">
        <f t="shared" si="50"/>
        <v>2.8191106735784262</v>
      </c>
      <c r="K1634" s="18">
        <f t="shared" si="51"/>
        <v>106.8289139120959</v>
      </c>
    </row>
    <row r="1635" spans="1:11" x14ac:dyDescent="0.25">
      <c r="A1635" s="8">
        <v>45439</v>
      </c>
      <c r="B1635" s="3" t="s">
        <v>19</v>
      </c>
      <c r="C1635" s="3" t="s">
        <v>37</v>
      </c>
      <c r="D1635" s="3">
        <v>42380</v>
      </c>
      <c r="E1635" s="3">
        <v>22627</v>
      </c>
      <c r="F1635" s="3">
        <v>34163</v>
      </c>
      <c r="G1635" s="3">
        <v>8219.2143999999989</v>
      </c>
      <c r="H1635" s="3">
        <v>6</v>
      </c>
      <c r="I1635" s="3">
        <v>18518</v>
      </c>
      <c r="J1635" s="18">
        <f t="shared" si="50"/>
        <v>4.1564799672338522</v>
      </c>
      <c r="K1635" s="18">
        <f t="shared" si="51"/>
        <v>43.695139216611608</v>
      </c>
    </row>
    <row r="1636" spans="1:11" x14ac:dyDescent="0.25">
      <c r="A1636" s="8">
        <v>45439</v>
      </c>
      <c r="B1636" s="3" t="s">
        <v>21</v>
      </c>
      <c r="C1636" s="3" t="s">
        <v>37</v>
      </c>
      <c r="D1636" s="3">
        <v>46268</v>
      </c>
      <c r="E1636" s="3">
        <v>25881</v>
      </c>
      <c r="F1636" s="3">
        <v>37073</v>
      </c>
      <c r="G1636" s="3">
        <v>8646.06</v>
      </c>
      <c r="H1636" s="3">
        <v>1</v>
      </c>
      <c r="I1636" s="3">
        <v>9698</v>
      </c>
      <c r="J1636" s="18">
        <f t="shared" si="50"/>
        <v>4.2878490318133347</v>
      </c>
      <c r="K1636" s="18">
        <f t="shared" si="51"/>
        <v>20.960491052131065</v>
      </c>
    </row>
    <row r="1637" spans="1:11" x14ac:dyDescent="0.25">
      <c r="A1637" s="8">
        <v>45439</v>
      </c>
      <c r="B1637" s="3" t="s">
        <v>21</v>
      </c>
      <c r="C1637" s="3" t="s">
        <v>37</v>
      </c>
      <c r="D1637" s="3">
        <v>46458</v>
      </c>
      <c r="E1637" s="3">
        <v>6780</v>
      </c>
      <c r="F1637" s="3">
        <v>20403</v>
      </c>
      <c r="G1637" s="3">
        <v>4408.8198999999995</v>
      </c>
      <c r="H1637" s="3">
        <v>7</v>
      </c>
      <c r="I1637" s="3">
        <v>18401</v>
      </c>
      <c r="J1637" s="18">
        <f t="shared" si="50"/>
        <v>4.6277689864355773</v>
      </c>
      <c r="K1637" s="18">
        <f t="shared" si="51"/>
        <v>39.607817813939469</v>
      </c>
    </row>
    <row r="1638" spans="1:11" x14ac:dyDescent="0.25">
      <c r="A1638" s="8">
        <v>45439</v>
      </c>
      <c r="B1638" s="3" t="s">
        <v>22</v>
      </c>
      <c r="C1638" s="3" t="s">
        <v>37</v>
      </c>
      <c r="D1638" s="3">
        <v>47580</v>
      </c>
      <c r="E1638" s="3">
        <v>27229</v>
      </c>
      <c r="F1638" s="3">
        <v>36703</v>
      </c>
      <c r="G1638" s="3">
        <v>5639.5766999999996</v>
      </c>
      <c r="H1638" s="3">
        <v>5</v>
      </c>
      <c r="I1638" s="3">
        <v>2640</v>
      </c>
      <c r="J1638" s="18">
        <f t="shared" si="50"/>
        <v>6.5081125680939849</v>
      </c>
      <c r="K1638" s="18">
        <f t="shared" si="51"/>
        <v>5.548549810844893</v>
      </c>
    </row>
    <row r="1639" spans="1:11" x14ac:dyDescent="0.25">
      <c r="A1639" s="8">
        <v>45439</v>
      </c>
      <c r="B1639" s="3" t="s">
        <v>32</v>
      </c>
      <c r="C1639" s="3" t="s">
        <v>37</v>
      </c>
      <c r="D1639" s="3">
        <v>33752</v>
      </c>
      <c r="E1639" s="3">
        <v>39759</v>
      </c>
      <c r="F1639" s="3">
        <v>36541</v>
      </c>
      <c r="G1639" s="3">
        <v>6052.83</v>
      </c>
      <c r="H1639" s="3">
        <v>10</v>
      </c>
      <c r="I1639" s="3">
        <v>19521</v>
      </c>
      <c r="J1639" s="18">
        <f t="shared" si="50"/>
        <v>6.0370107866898621</v>
      </c>
      <c r="K1639" s="18">
        <f t="shared" si="51"/>
        <v>57.836572647546816</v>
      </c>
    </row>
    <row r="1640" spans="1:11" x14ac:dyDescent="0.25">
      <c r="A1640" s="8">
        <v>45439</v>
      </c>
      <c r="B1640" s="3" t="s">
        <v>19</v>
      </c>
      <c r="C1640" s="3" t="s">
        <v>37</v>
      </c>
      <c r="D1640" s="3">
        <v>12998</v>
      </c>
      <c r="E1640" s="3">
        <v>8090</v>
      </c>
      <c r="F1640" s="3">
        <v>22946</v>
      </c>
      <c r="G1640" s="3">
        <v>4189.6383000000005</v>
      </c>
      <c r="H1640" s="3">
        <v>9</v>
      </c>
      <c r="I1640" s="3">
        <v>14305</v>
      </c>
      <c r="J1640" s="18">
        <f t="shared" si="50"/>
        <v>5.4768451014017119</v>
      </c>
      <c r="K1640" s="18">
        <f t="shared" si="51"/>
        <v>110.05539313740576</v>
      </c>
    </row>
    <row r="1641" spans="1:11" x14ac:dyDescent="0.25">
      <c r="A1641" s="8">
        <v>45439</v>
      </c>
      <c r="B1641" s="3" t="s">
        <v>32</v>
      </c>
      <c r="C1641" s="3" t="s">
        <v>37</v>
      </c>
      <c r="D1641" s="3">
        <v>39359</v>
      </c>
      <c r="E1641" s="3">
        <v>31885</v>
      </c>
      <c r="F1641" s="3">
        <v>22182</v>
      </c>
      <c r="G1641" s="3">
        <v>387.01</v>
      </c>
      <c r="H1641" s="3">
        <v>7</v>
      </c>
      <c r="I1641" s="3">
        <v>18</v>
      </c>
      <c r="J1641" s="18">
        <f t="shared" si="50"/>
        <v>57.316348414769642</v>
      </c>
      <c r="K1641" s="18">
        <f t="shared" si="51"/>
        <v>4.5732869229401153E-2</v>
      </c>
    </row>
    <row r="1642" spans="1:11" x14ac:dyDescent="0.25">
      <c r="A1642" s="8">
        <v>45439</v>
      </c>
      <c r="B1642" s="3" t="s">
        <v>32</v>
      </c>
      <c r="C1642" s="3" t="s">
        <v>37</v>
      </c>
      <c r="D1642" s="3">
        <v>29079</v>
      </c>
      <c r="E1642" s="3">
        <v>33918</v>
      </c>
      <c r="F1642" s="3">
        <v>19620</v>
      </c>
      <c r="G1642" s="3">
        <v>4348.6899999999996</v>
      </c>
      <c r="H1642" s="3">
        <v>4</v>
      </c>
      <c r="I1642" s="3">
        <v>5212</v>
      </c>
      <c r="J1642" s="18">
        <f t="shared" si="50"/>
        <v>4.5117035245096799</v>
      </c>
      <c r="K1642" s="18">
        <f t="shared" si="51"/>
        <v>17.923587468619967</v>
      </c>
    </row>
    <row r="1643" spans="1:11" x14ac:dyDescent="0.25">
      <c r="A1643" s="8">
        <v>45440</v>
      </c>
      <c r="B1643" s="3" t="s">
        <v>21</v>
      </c>
      <c r="C1643" s="3" t="s">
        <v>37</v>
      </c>
      <c r="D1643" s="3">
        <v>21865</v>
      </c>
      <c r="E1643" s="3">
        <v>37394</v>
      </c>
      <c r="F1643" s="3">
        <v>19238</v>
      </c>
      <c r="G1643" s="3">
        <v>4342.1648400000004</v>
      </c>
      <c r="H1643" s="3">
        <v>6</v>
      </c>
      <c r="I1643" s="3">
        <v>19153</v>
      </c>
      <c r="J1643" s="18">
        <f t="shared" si="50"/>
        <v>4.4305089071653017</v>
      </c>
      <c r="K1643" s="18">
        <f t="shared" si="51"/>
        <v>87.596615595700882</v>
      </c>
    </row>
    <row r="1644" spans="1:11" x14ac:dyDescent="0.25">
      <c r="A1644" s="8">
        <v>45440</v>
      </c>
      <c r="B1644" s="3" t="s">
        <v>22</v>
      </c>
      <c r="C1644" s="3" t="s">
        <v>37</v>
      </c>
      <c r="D1644" s="3">
        <v>37803</v>
      </c>
      <c r="E1644" s="3">
        <v>10577</v>
      </c>
      <c r="F1644" s="3">
        <v>23220</v>
      </c>
      <c r="G1644" s="3">
        <v>5295.4130000000005</v>
      </c>
      <c r="H1644" s="3">
        <v>1</v>
      </c>
      <c r="I1644" s="3">
        <v>17666</v>
      </c>
      <c r="J1644" s="18">
        <f t="shared" si="50"/>
        <v>4.3849271057800401</v>
      </c>
      <c r="K1644" s="18">
        <f t="shared" si="51"/>
        <v>46.731740867126945</v>
      </c>
    </row>
    <row r="1645" spans="1:11" x14ac:dyDescent="0.25">
      <c r="A1645" s="8">
        <v>45440</v>
      </c>
      <c r="B1645" s="3" t="s">
        <v>30</v>
      </c>
      <c r="C1645" s="3" t="s">
        <v>37</v>
      </c>
      <c r="D1645" s="3">
        <v>8510</v>
      </c>
      <c r="E1645" s="3">
        <v>24932</v>
      </c>
      <c r="F1645" s="3">
        <v>19124</v>
      </c>
      <c r="G1645" s="3">
        <v>4932.3961300000001</v>
      </c>
      <c r="H1645" s="3">
        <v>7</v>
      </c>
      <c r="I1645" s="3">
        <v>8375</v>
      </c>
      <c r="J1645" s="18">
        <f t="shared" si="50"/>
        <v>3.8772230566971917</v>
      </c>
      <c r="K1645" s="18">
        <f t="shared" si="51"/>
        <v>98.413631022326669</v>
      </c>
    </row>
    <row r="1646" spans="1:11" x14ac:dyDescent="0.25">
      <c r="A1646" s="8">
        <v>45440</v>
      </c>
      <c r="B1646" s="3" t="s">
        <v>30</v>
      </c>
      <c r="C1646" s="3" t="s">
        <v>37</v>
      </c>
      <c r="D1646" s="3">
        <v>14041</v>
      </c>
      <c r="E1646" s="3">
        <v>23138</v>
      </c>
      <c r="F1646" s="3">
        <v>37980</v>
      </c>
      <c r="G1646" s="3">
        <v>5650.5036400000008</v>
      </c>
      <c r="H1646" s="3">
        <v>5</v>
      </c>
      <c r="I1646" s="3">
        <v>15566</v>
      </c>
      <c r="J1646" s="18">
        <f t="shared" si="50"/>
        <v>6.7215247382797889</v>
      </c>
      <c r="K1646" s="18">
        <f t="shared" si="51"/>
        <v>110.86104978277899</v>
      </c>
    </row>
    <row r="1647" spans="1:11" x14ac:dyDescent="0.25">
      <c r="A1647" s="8">
        <v>45440</v>
      </c>
      <c r="B1647" s="3" t="s">
        <v>32</v>
      </c>
      <c r="C1647" s="3" t="s">
        <v>39</v>
      </c>
      <c r="D1647" s="3">
        <v>32655</v>
      </c>
      <c r="E1647" s="3">
        <v>27255</v>
      </c>
      <c r="F1647" s="3">
        <v>29616</v>
      </c>
      <c r="G1647" s="3">
        <v>4741.55</v>
      </c>
      <c r="H1647" s="3">
        <v>2</v>
      </c>
      <c r="I1647" s="3">
        <v>10101</v>
      </c>
      <c r="J1647" s="18">
        <f t="shared" si="50"/>
        <v>6.2460587782476189</v>
      </c>
      <c r="K1647" s="18">
        <f t="shared" si="51"/>
        <v>30.932475884244369</v>
      </c>
    </row>
    <row r="1648" spans="1:11" x14ac:dyDescent="0.25">
      <c r="A1648" s="8">
        <v>45440</v>
      </c>
      <c r="B1648" s="3" t="s">
        <v>32</v>
      </c>
      <c r="C1648" s="3" t="s">
        <v>39</v>
      </c>
      <c r="D1648" s="3">
        <v>39767</v>
      </c>
      <c r="E1648" s="3">
        <v>15403</v>
      </c>
      <c r="F1648" s="3">
        <v>33552</v>
      </c>
      <c r="G1648" s="3">
        <v>368.81</v>
      </c>
      <c r="H1648" s="3">
        <v>10</v>
      </c>
      <c r="I1648" s="3">
        <v>1515</v>
      </c>
      <c r="J1648" s="18">
        <f t="shared" si="50"/>
        <v>90.973672080475041</v>
      </c>
      <c r="K1648" s="18">
        <f t="shared" si="51"/>
        <v>3.8096914527120473</v>
      </c>
    </row>
    <row r="1649" spans="1:11" x14ac:dyDescent="0.25">
      <c r="A1649" s="8">
        <v>45440</v>
      </c>
      <c r="B1649" s="3" t="s">
        <v>19</v>
      </c>
      <c r="C1649" s="3" t="s">
        <v>39</v>
      </c>
      <c r="D1649" s="3">
        <v>37967</v>
      </c>
      <c r="E1649" s="3">
        <v>34145</v>
      </c>
      <c r="F1649" s="3">
        <v>5216</v>
      </c>
      <c r="G1649" s="3">
        <v>4414.2754169999998</v>
      </c>
      <c r="H1649" s="3">
        <v>10</v>
      </c>
      <c r="I1649" s="3">
        <v>5530</v>
      </c>
      <c r="J1649" s="18">
        <f t="shared" si="50"/>
        <v>1.1816208793661684</v>
      </c>
      <c r="K1649" s="18">
        <f t="shared" si="51"/>
        <v>14.565280375062553</v>
      </c>
    </row>
    <row r="1650" spans="1:11" x14ac:dyDescent="0.25">
      <c r="A1650" s="8">
        <v>45440</v>
      </c>
      <c r="B1650" s="3" t="s">
        <v>22</v>
      </c>
      <c r="C1650" s="3" t="s">
        <v>39</v>
      </c>
      <c r="D1650" s="3">
        <v>7480</v>
      </c>
      <c r="E1650" s="3">
        <v>36983</v>
      </c>
      <c r="F1650" s="3">
        <v>29787</v>
      </c>
      <c r="G1650" s="3">
        <v>7232.37</v>
      </c>
      <c r="H1650" s="3">
        <v>5</v>
      </c>
      <c r="I1650" s="3">
        <v>19300</v>
      </c>
      <c r="J1650" s="18">
        <f t="shared" si="50"/>
        <v>4.1185669427863898</v>
      </c>
      <c r="K1650" s="18">
        <f t="shared" si="51"/>
        <v>258.02139037433153</v>
      </c>
    </row>
    <row r="1651" spans="1:11" x14ac:dyDescent="0.25">
      <c r="A1651" s="8">
        <v>45440</v>
      </c>
      <c r="B1651" s="3" t="s">
        <v>21</v>
      </c>
      <c r="C1651" s="3" t="s">
        <v>39</v>
      </c>
      <c r="D1651" s="3">
        <v>43246</v>
      </c>
      <c r="E1651" s="3">
        <v>14399</v>
      </c>
      <c r="F1651" s="3">
        <v>8303</v>
      </c>
      <c r="G1651" s="3">
        <v>4837.29396</v>
      </c>
      <c r="H1651" s="3">
        <v>3</v>
      </c>
      <c r="I1651" s="3">
        <v>18832</v>
      </c>
      <c r="J1651" s="18">
        <f t="shared" si="50"/>
        <v>1.7164555366405725</v>
      </c>
      <c r="K1651" s="18">
        <f t="shared" si="51"/>
        <v>43.546223928224578</v>
      </c>
    </row>
    <row r="1652" spans="1:11" x14ac:dyDescent="0.25">
      <c r="A1652" s="8">
        <v>45441</v>
      </c>
      <c r="B1652" s="3" t="s">
        <v>32</v>
      </c>
      <c r="C1652" s="3" t="s">
        <v>39</v>
      </c>
      <c r="D1652" s="3">
        <v>38435</v>
      </c>
      <c r="E1652" s="3">
        <v>10114</v>
      </c>
      <c r="F1652" s="3">
        <v>24509</v>
      </c>
      <c r="G1652" s="3">
        <v>373.93</v>
      </c>
      <c r="H1652" s="3">
        <v>8</v>
      </c>
      <c r="I1652" s="3">
        <v>10846</v>
      </c>
      <c r="J1652" s="18">
        <f t="shared" si="50"/>
        <v>65.54435322119113</v>
      </c>
      <c r="K1652" s="18">
        <f t="shared" si="51"/>
        <v>28.21907115909978</v>
      </c>
    </row>
    <row r="1653" spans="1:11" x14ac:dyDescent="0.25">
      <c r="A1653" s="8">
        <v>45441</v>
      </c>
      <c r="B1653" s="3" t="s">
        <v>21</v>
      </c>
      <c r="C1653" s="3" t="s">
        <v>39</v>
      </c>
      <c r="D1653" s="3">
        <v>18225</v>
      </c>
      <c r="E1653" s="3">
        <v>32588</v>
      </c>
      <c r="F1653" s="3">
        <v>9907</v>
      </c>
      <c r="G1653" s="3">
        <v>6175.99</v>
      </c>
      <c r="H1653" s="3">
        <v>8</v>
      </c>
      <c r="I1653" s="3">
        <v>15885</v>
      </c>
      <c r="J1653" s="18">
        <f t="shared" si="50"/>
        <v>1.6041152916374541</v>
      </c>
      <c r="K1653" s="18">
        <f t="shared" si="51"/>
        <v>87.160493827160494</v>
      </c>
    </row>
    <row r="1654" spans="1:11" x14ac:dyDescent="0.25">
      <c r="A1654" s="8">
        <v>45441</v>
      </c>
      <c r="B1654" s="3" t="s">
        <v>19</v>
      </c>
      <c r="C1654" s="3" t="s">
        <v>39</v>
      </c>
      <c r="D1654" s="3">
        <v>41306</v>
      </c>
      <c r="E1654" s="3">
        <v>35708</v>
      </c>
      <c r="F1654" s="3">
        <v>11271</v>
      </c>
      <c r="G1654" s="3">
        <v>541.56726000000003</v>
      </c>
      <c r="H1654" s="3">
        <v>10</v>
      </c>
      <c r="I1654" s="3">
        <v>13007</v>
      </c>
      <c r="J1654" s="18">
        <f t="shared" si="50"/>
        <v>20.81181938509355</v>
      </c>
      <c r="K1654" s="18">
        <f t="shared" si="51"/>
        <v>31.489372004067206</v>
      </c>
    </row>
    <row r="1655" spans="1:11" x14ac:dyDescent="0.25">
      <c r="A1655" s="8">
        <v>45441</v>
      </c>
      <c r="B1655" s="3" t="s">
        <v>21</v>
      </c>
      <c r="C1655" s="3" t="s">
        <v>39</v>
      </c>
      <c r="D1655" s="3">
        <v>25439</v>
      </c>
      <c r="E1655" s="3">
        <v>20107</v>
      </c>
      <c r="F1655" s="3">
        <v>38354</v>
      </c>
      <c r="G1655" s="3">
        <v>4465.0662999999995</v>
      </c>
      <c r="H1655" s="3">
        <v>6</v>
      </c>
      <c r="I1655" s="3">
        <v>2574</v>
      </c>
      <c r="J1655" s="18">
        <f t="shared" si="50"/>
        <v>8.589794064200122</v>
      </c>
      <c r="K1655" s="18">
        <f t="shared" si="51"/>
        <v>10.11832226109517</v>
      </c>
    </row>
    <row r="1656" spans="1:11" x14ac:dyDescent="0.25">
      <c r="A1656" s="8">
        <v>45441</v>
      </c>
      <c r="B1656" s="3" t="s">
        <v>22</v>
      </c>
      <c r="C1656" s="3" t="s">
        <v>39</v>
      </c>
      <c r="D1656" s="3">
        <v>46427</v>
      </c>
      <c r="E1656" s="3">
        <v>20219</v>
      </c>
      <c r="F1656" s="3">
        <v>24323</v>
      </c>
      <c r="G1656" s="3">
        <v>3213.0499999999997</v>
      </c>
      <c r="H1656" s="3">
        <v>8</v>
      </c>
      <c r="I1656" s="3">
        <v>3322</v>
      </c>
      <c r="J1656" s="18">
        <f t="shared" si="50"/>
        <v>7.5700658253061741</v>
      </c>
      <c r="K1656" s="18">
        <f t="shared" si="51"/>
        <v>7.1553191031081056</v>
      </c>
    </row>
    <row r="1657" spans="1:11" x14ac:dyDescent="0.25">
      <c r="A1657" s="8">
        <v>45441</v>
      </c>
      <c r="B1657" s="3" t="s">
        <v>19</v>
      </c>
      <c r="C1657" s="3" t="s">
        <v>39</v>
      </c>
      <c r="D1657" s="3">
        <v>32714</v>
      </c>
      <c r="E1657" s="3">
        <v>7959</v>
      </c>
      <c r="F1657" s="3">
        <v>12836</v>
      </c>
      <c r="G1657" s="3">
        <v>6943.3326999999999</v>
      </c>
      <c r="H1657" s="3">
        <v>1</v>
      </c>
      <c r="I1657" s="3">
        <v>10231</v>
      </c>
      <c r="J1657" s="18">
        <f t="shared" si="50"/>
        <v>1.848679957392795</v>
      </c>
      <c r="K1657" s="18">
        <f t="shared" si="51"/>
        <v>31.274072262639844</v>
      </c>
    </row>
    <row r="1658" spans="1:11" x14ac:dyDescent="0.25">
      <c r="A1658" s="8">
        <v>45441</v>
      </c>
      <c r="B1658" s="3" t="s">
        <v>30</v>
      </c>
      <c r="C1658" s="3" t="s">
        <v>39</v>
      </c>
      <c r="D1658" s="3">
        <v>20170</v>
      </c>
      <c r="E1658" s="3">
        <v>26455</v>
      </c>
      <c r="F1658" s="3">
        <v>16314</v>
      </c>
      <c r="G1658" s="3">
        <v>5183.8453</v>
      </c>
      <c r="H1658" s="3">
        <v>1</v>
      </c>
      <c r="I1658" s="3">
        <v>19045</v>
      </c>
      <c r="J1658" s="18">
        <f t="shared" si="50"/>
        <v>3.1470846554776624</v>
      </c>
      <c r="K1658" s="18">
        <f t="shared" si="51"/>
        <v>94.422409519087751</v>
      </c>
    </row>
    <row r="1659" spans="1:11" x14ac:dyDescent="0.25">
      <c r="A1659" s="8">
        <v>45441</v>
      </c>
      <c r="B1659" s="3" t="s">
        <v>32</v>
      </c>
      <c r="C1659" s="3" t="s">
        <v>39</v>
      </c>
      <c r="D1659" s="3">
        <v>17711</v>
      </c>
      <c r="E1659" s="3">
        <v>28796</v>
      </c>
      <c r="F1659" s="3">
        <v>20511</v>
      </c>
      <c r="G1659" s="3">
        <v>55.79</v>
      </c>
      <c r="H1659" s="3">
        <v>2</v>
      </c>
      <c r="I1659" s="3">
        <v>8231</v>
      </c>
      <c r="J1659" s="18">
        <f t="shared" si="50"/>
        <v>367.64653163649399</v>
      </c>
      <c r="K1659" s="18">
        <f t="shared" si="51"/>
        <v>46.473942747445093</v>
      </c>
    </row>
    <row r="1660" spans="1:11" x14ac:dyDescent="0.25">
      <c r="A1660" s="8">
        <v>45441</v>
      </c>
      <c r="B1660" s="3" t="s">
        <v>32</v>
      </c>
      <c r="C1660" s="3" t="s">
        <v>39</v>
      </c>
      <c r="D1660" s="3">
        <v>38749</v>
      </c>
      <c r="E1660" s="3">
        <v>11248</v>
      </c>
      <c r="F1660" s="3">
        <v>37510</v>
      </c>
      <c r="G1660" s="3">
        <v>442.45</v>
      </c>
      <c r="H1660" s="3">
        <v>10</v>
      </c>
      <c r="I1660" s="3">
        <v>667</v>
      </c>
      <c r="J1660" s="18">
        <f t="shared" si="50"/>
        <v>84.777941010283655</v>
      </c>
      <c r="K1660" s="18">
        <f t="shared" si="51"/>
        <v>1.7213347441224289</v>
      </c>
    </row>
    <row r="1661" spans="1:11" x14ac:dyDescent="0.25">
      <c r="A1661" s="8">
        <v>45442</v>
      </c>
      <c r="B1661" s="3" t="s">
        <v>21</v>
      </c>
      <c r="C1661" s="3" t="s">
        <v>39</v>
      </c>
      <c r="D1661" s="3">
        <v>30623</v>
      </c>
      <c r="E1661" s="3">
        <v>18027</v>
      </c>
      <c r="F1661" s="3">
        <v>32718</v>
      </c>
      <c r="G1661" s="3">
        <v>4802.5320300000003</v>
      </c>
      <c r="H1661" s="3">
        <v>9</v>
      </c>
      <c r="I1661" s="3">
        <v>19073</v>
      </c>
      <c r="J1661" s="18">
        <f t="shared" si="50"/>
        <v>6.812656281232548</v>
      </c>
      <c r="K1661" s="18">
        <f t="shared" si="51"/>
        <v>62.283251151095584</v>
      </c>
    </row>
    <row r="1662" spans="1:11" x14ac:dyDescent="0.25">
      <c r="A1662" s="8">
        <v>45442</v>
      </c>
      <c r="B1662" s="3" t="s">
        <v>21</v>
      </c>
      <c r="C1662" s="3" t="s">
        <v>39</v>
      </c>
      <c r="D1662" s="3">
        <v>21364</v>
      </c>
      <c r="E1662" s="3">
        <v>24207</v>
      </c>
      <c r="F1662" s="3">
        <v>32195</v>
      </c>
      <c r="G1662" s="3">
        <v>9642.7000000000007</v>
      </c>
      <c r="H1662" s="3">
        <v>1</v>
      </c>
      <c r="I1662" s="3">
        <v>11896</v>
      </c>
      <c r="J1662" s="18">
        <f t="shared" si="50"/>
        <v>3.3387951507357894</v>
      </c>
      <c r="K1662" s="18">
        <f t="shared" si="51"/>
        <v>55.682456468826061</v>
      </c>
    </row>
    <row r="1663" spans="1:11" x14ac:dyDescent="0.25">
      <c r="A1663" s="8">
        <v>45442</v>
      </c>
      <c r="B1663" s="3" t="s">
        <v>32</v>
      </c>
      <c r="C1663" s="3" t="s">
        <v>39</v>
      </c>
      <c r="D1663" s="3">
        <v>27697</v>
      </c>
      <c r="E1663" s="3">
        <v>8795</v>
      </c>
      <c r="F1663" s="3">
        <v>25217</v>
      </c>
      <c r="G1663" s="3">
        <v>145.08000000000001</v>
      </c>
      <c r="H1663" s="3">
        <v>1</v>
      </c>
      <c r="I1663" s="3">
        <v>6601</v>
      </c>
      <c r="J1663" s="18">
        <f t="shared" si="50"/>
        <v>173.81444720154397</v>
      </c>
      <c r="K1663" s="18">
        <f t="shared" si="51"/>
        <v>23.832906090912374</v>
      </c>
    </row>
    <row r="1664" spans="1:11" x14ac:dyDescent="0.25">
      <c r="A1664" s="8">
        <v>45442</v>
      </c>
      <c r="B1664" s="3" t="s">
        <v>21</v>
      </c>
      <c r="C1664" s="3" t="s">
        <v>39</v>
      </c>
      <c r="D1664" s="3">
        <v>32091</v>
      </c>
      <c r="E1664" s="3">
        <v>19599</v>
      </c>
      <c r="F1664" s="3">
        <v>22779</v>
      </c>
      <c r="G1664" s="3">
        <v>5065.2514700000002</v>
      </c>
      <c r="H1664" s="3">
        <v>4</v>
      </c>
      <c r="I1664" s="3">
        <v>10965</v>
      </c>
      <c r="J1664" s="18">
        <f t="shared" si="50"/>
        <v>4.4971113744131639</v>
      </c>
      <c r="K1664" s="18">
        <f t="shared" si="51"/>
        <v>34.168458446293357</v>
      </c>
    </row>
    <row r="1665" spans="1:11" x14ac:dyDescent="0.25">
      <c r="A1665" s="8">
        <v>45442</v>
      </c>
      <c r="B1665" s="3" t="s">
        <v>32</v>
      </c>
      <c r="C1665" s="3" t="s">
        <v>39</v>
      </c>
      <c r="D1665" s="3">
        <v>25960</v>
      </c>
      <c r="E1665" s="3">
        <v>18011</v>
      </c>
      <c r="F1665" s="3">
        <v>37838</v>
      </c>
      <c r="G1665" s="3">
        <v>0</v>
      </c>
      <c r="H1665" s="3">
        <v>6</v>
      </c>
      <c r="I1665" s="3">
        <v>9549</v>
      </c>
      <c r="J1665" s="18" t="str">
        <f t="shared" si="50"/>
        <v>NA</v>
      </c>
      <c r="K1665" s="18">
        <f t="shared" si="51"/>
        <v>36.783513097072415</v>
      </c>
    </row>
    <row r="1666" spans="1:11" x14ac:dyDescent="0.25">
      <c r="A1666" s="8">
        <v>45442</v>
      </c>
      <c r="B1666" s="3" t="s">
        <v>22</v>
      </c>
      <c r="C1666" s="3" t="s">
        <v>39</v>
      </c>
      <c r="D1666" s="3">
        <v>19074</v>
      </c>
      <c r="E1666" s="3">
        <v>14458</v>
      </c>
      <c r="F1666" s="3">
        <v>8372</v>
      </c>
      <c r="G1666" s="3">
        <v>3393.3900000000003</v>
      </c>
      <c r="H1666" s="3">
        <v>10</v>
      </c>
      <c r="I1666" s="3">
        <v>13621</v>
      </c>
      <c r="J1666" s="18">
        <f t="shared" si="50"/>
        <v>2.4671493698042366</v>
      </c>
      <c r="K1666" s="18">
        <f t="shared" si="51"/>
        <v>71.411345286777816</v>
      </c>
    </row>
    <row r="1667" spans="1:11" x14ac:dyDescent="0.25">
      <c r="A1667" s="8">
        <v>45442</v>
      </c>
      <c r="B1667" s="3" t="s">
        <v>32</v>
      </c>
      <c r="C1667" s="3" t="s">
        <v>39</v>
      </c>
      <c r="D1667" s="3">
        <v>18904</v>
      </c>
      <c r="E1667" s="3">
        <v>23445</v>
      </c>
      <c r="F1667" s="3">
        <v>30908</v>
      </c>
      <c r="G1667" s="3">
        <v>121.39</v>
      </c>
      <c r="H1667" s="3">
        <v>10</v>
      </c>
      <c r="I1667" s="3">
        <v>564</v>
      </c>
      <c r="J1667" s="18">
        <f t="shared" ref="J1667:J1677" si="52">IFERROR(F1667/G1667,"NA")</f>
        <v>254.61734904028339</v>
      </c>
      <c r="K1667" s="18">
        <f t="shared" ref="K1667:K1677" si="53">(I1667/D1667)*100</f>
        <v>2.9834955564959795</v>
      </c>
    </row>
    <row r="1668" spans="1:11" x14ac:dyDescent="0.25">
      <c r="A1668" s="8">
        <v>45442</v>
      </c>
      <c r="B1668" s="3" t="s">
        <v>19</v>
      </c>
      <c r="C1668" s="3" t="s">
        <v>39</v>
      </c>
      <c r="D1668" s="3">
        <v>24025</v>
      </c>
      <c r="E1668" s="3">
        <v>6534</v>
      </c>
      <c r="F1668" s="3">
        <v>28975</v>
      </c>
      <c r="G1668" s="3">
        <v>13790.8583</v>
      </c>
      <c r="H1668" s="3">
        <v>9</v>
      </c>
      <c r="I1668" s="3">
        <v>12470</v>
      </c>
      <c r="J1668" s="18">
        <f t="shared" si="52"/>
        <v>2.1010294913986609</v>
      </c>
      <c r="K1668" s="18">
        <f t="shared" si="53"/>
        <v>51.904266389177941</v>
      </c>
    </row>
    <row r="1669" spans="1:11" x14ac:dyDescent="0.25">
      <c r="A1669" s="8">
        <v>45443</v>
      </c>
      <c r="B1669" s="3" t="s">
        <v>21</v>
      </c>
      <c r="C1669" s="3" t="s">
        <v>39</v>
      </c>
      <c r="D1669" s="3">
        <v>12095</v>
      </c>
      <c r="E1669" s="3">
        <v>34592</v>
      </c>
      <c r="F1669" s="3">
        <v>9524</v>
      </c>
      <c r="G1669" s="3">
        <v>5370.9232600000005</v>
      </c>
      <c r="H1669" s="3">
        <v>8</v>
      </c>
      <c r="I1669" s="3">
        <v>4704</v>
      </c>
      <c r="J1669" s="18">
        <f t="shared" si="52"/>
        <v>1.7732519231712127</v>
      </c>
      <c r="K1669" s="18">
        <f t="shared" si="53"/>
        <v>38.892104175279044</v>
      </c>
    </row>
    <row r="1670" spans="1:11" x14ac:dyDescent="0.25">
      <c r="A1670" s="8">
        <v>45443</v>
      </c>
      <c r="B1670" s="3" t="s">
        <v>22</v>
      </c>
      <c r="C1670" s="3" t="s">
        <v>39</v>
      </c>
      <c r="D1670" s="3">
        <v>15724</v>
      </c>
      <c r="E1670" s="3">
        <v>5858</v>
      </c>
      <c r="F1670" s="3">
        <v>22180</v>
      </c>
      <c r="G1670" s="3">
        <v>12160.595800000001</v>
      </c>
      <c r="H1670" s="3">
        <v>8</v>
      </c>
      <c r="I1670" s="3">
        <v>19130</v>
      </c>
      <c r="J1670" s="18">
        <f t="shared" si="52"/>
        <v>1.8239237916286961</v>
      </c>
      <c r="K1670" s="18">
        <f t="shared" si="53"/>
        <v>121.66115492241161</v>
      </c>
    </row>
    <row r="1671" spans="1:11" x14ac:dyDescent="0.25">
      <c r="A1671" s="8">
        <v>45443</v>
      </c>
      <c r="B1671" s="3" t="s">
        <v>30</v>
      </c>
      <c r="C1671" s="3" t="s">
        <v>39</v>
      </c>
      <c r="D1671" s="3">
        <v>13650</v>
      </c>
      <c r="E1671" s="3">
        <v>27895</v>
      </c>
      <c r="F1671" s="3">
        <v>30783</v>
      </c>
      <c r="G1671" s="3">
        <v>4843.74</v>
      </c>
      <c r="H1671" s="3">
        <v>10</v>
      </c>
      <c r="I1671" s="3">
        <v>14241</v>
      </c>
      <c r="J1671" s="18">
        <f t="shared" si="52"/>
        <v>6.3552131204399913</v>
      </c>
      <c r="K1671" s="18">
        <f t="shared" si="53"/>
        <v>104.32967032967034</v>
      </c>
    </row>
    <row r="1672" spans="1:11" x14ac:dyDescent="0.25">
      <c r="A1672" s="8">
        <v>45443</v>
      </c>
      <c r="B1672" s="3" t="s">
        <v>30</v>
      </c>
      <c r="C1672" s="3" t="s">
        <v>39</v>
      </c>
      <c r="D1672" s="3">
        <v>36399</v>
      </c>
      <c r="E1672" s="3">
        <v>25931</v>
      </c>
      <c r="F1672" s="3">
        <v>35507</v>
      </c>
      <c r="G1672" s="3">
        <v>5312.619999999999</v>
      </c>
      <c r="H1672" s="3">
        <v>4</v>
      </c>
      <c r="I1672" s="3">
        <v>19338</v>
      </c>
      <c r="J1672" s="18">
        <f t="shared" si="52"/>
        <v>6.6835196193215411</v>
      </c>
      <c r="K1672" s="18">
        <f t="shared" si="53"/>
        <v>53.127833182230276</v>
      </c>
    </row>
    <row r="1673" spans="1:11" x14ac:dyDescent="0.25">
      <c r="A1673" s="8">
        <v>45443</v>
      </c>
      <c r="B1673" s="3" t="s">
        <v>30</v>
      </c>
      <c r="C1673" s="3" t="s">
        <v>39</v>
      </c>
      <c r="D1673" s="3">
        <v>39310</v>
      </c>
      <c r="E1673" s="3">
        <v>9488</v>
      </c>
      <c r="F1673" s="3">
        <v>19933</v>
      </c>
      <c r="G1673" s="3">
        <v>6538.4800000000005</v>
      </c>
      <c r="H1673" s="3">
        <v>5</v>
      </c>
      <c r="I1673" s="3">
        <v>1201</v>
      </c>
      <c r="J1673" s="18">
        <f t="shared" si="52"/>
        <v>3.0485678628672104</v>
      </c>
      <c r="K1673" s="18">
        <f t="shared" si="53"/>
        <v>3.0552022386161282</v>
      </c>
    </row>
    <row r="1674" spans="1:11" x14ac:dyDescent="0.25">
      <c r="A1674" s="8">
        <v>45443</v>
      </c>
      <c r="B1674" s="3" t="s">
        <v>19</v>
      </c>
      <c r="C1674" s="3" t="s">
        <v>39</v>
      </c>
      <c r="D1674" s="3">
        <v>10677</v>
      </c>
      <c r="E1674" s="3">
        <v>23560</v>
      </c>
      <c r="F1674" s="3">
        <v>37284</v>
      </c>
      <c r="G1674" s="3">
        <v>6346.6668</v>
      </c>
      <c r="H1674" s="3">
        <v>6</v>
      </c>
      <c r="I1674" s="3">
        <v>13367</v>
      </c>
      <c r="J1674" s="18">
        <f t="shared" si="52"/>
        <v>5.8745797085172331</v>
      </c>
      <c r="K1674" s="18">
        <f t="shared" si="53"/>
        <v>125.19434298023791</v>
      </c>
    </row>
    <row r="1675" spans="1:11" x14ac:dyDescent="0.25">
      <c r="A1675" s="8">
        <v>45443</v>
      </c>
      <c r="B1675" s="3" t="s">
        <v>30</v>
      </c>
      <c r="C1675" s="3" t="s">
        <v>39</v>
      </c>
      <c r="D1675" s="3">
        <v>33782</v>
      </c>
      <c r="E1675" s="3">
        <v>23298</v>
      </c>
      <c r="F1675" s="3">
        <v>36346</v>
      </c>
      <c r="G1675" s="3">
        <v>5369.4999999999991</v>
      </c>
      <c r="H1675" s="3">
        <v>8</v>
      </c>
      <c r="I1675" s="3">
        <v>1675</v>
      </c>
      <c r="J1675" s="18">
        <f t="shared" si="52"/>
        <v>6.7689729025048901</v>
      </c>
      <c r="K1675" s="18">
        <f t="shared" si="53"/>
        <v>4.9582617962228408</v>
      </c>
    </row>
    <row r="1676" spans="1:11" x14ac:dyDescent="0.25">
      <c r="A1676" s="8">
        <v>45443</v>
      </c>
      <c r="B1676" s="3" t="s">
        <v>32</v>
      </c>
      <c r="C1676" s="3" t="s">
        <v>39</v>
      </c>
      <c r="D1676" s="3">
        <v>24212</v>
      </c>
      <c r="E1676" s="3">
        <v>13746</v>
      </c>
      <c r="F1676" s="3">
        <v>23728</v>
      </c>
      <c r="G1676" s="3">
        <v>4710.9399999999996</v>
      </c>
      <c r="H1676" s="3">
        <v>4</v>
      </c>
      <c r="I1676" s="3">
        <v>7544</v>
      </c>
      <c r="J1676" s="18">
        <f t="shared" si="52"/>
        <v>5.036786713479688</v>
      </c>
      <c r="K1676" s="18">
        <f t="shared" si="53"/>
        <v>31.158103419791839</v>
      </c>
    </row>
    <row r="1677" spans="1:11" x14ac:dyDescent="0.25">
      <c r="A1677" s="8">
        <v>45443</v>
      </c>
      <c r="B1677" s="3" t="s">
        <v>21</v>
      </c>
      <c r="C1677" s="3" t="s">
        <v>20</v>
      </c>
      <c r="D1677" s="3">
        <v>25114</v>
      </c>
      <c r="E1677" s="3">
        <v>18594</v>
      </c>
      <c r="F1677" s="3">
        <v>31592</v>
      </c>
      <c r="G1677" s="3">
        <v>0</v>
      </c>
      <c r="H1677" s="3">
        <v>8</v>
      </c>
      <c r="I1677" s="3">
        <v>12202</v>
      </c>
      <c r="J1677" s="18" t="str">
        <f t="shared" si="52"/>
        <v>NA</v>
      </c>
      <c r="K1677" s="18">
        <f t="shared" si="53"/>
        <v>48.586445807119532</v>
      </c>
    </row>
    <row r="1678" spans="1:11" x14ac:dyDescent="0.25">
      <c r="A1678" s="8"/>
      <c r="I167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E863A-D8BC-41D2-86A9-69BD44E552F5}">
  <dimension ref="J2:M2"/>
  <sheetViews>
    <sheetView showGridLines="0" tabSelected="1" zoomScale="82" workbookViewId="0">
      <selection activeCell="K2" sqref="K2"/>
    </sheetView>
  </sheetViews>
  <sheetFormatPr defaultRowHeight="13.2" x14ac:dyDescent="0.25"/>
  <cols>
    <col min="1" max="16384" width="8.88671875" style="29"/>
  </cols>
  <sheetData>
    <row r="2" spans="10:13" x14ac:dyDescent="0.25">
      <c r="J2" s="30"/>
      <c r="M2" s="3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8 9 d f 9 2 0 - 6 6 6 6 - 4 9 2 d - 9 c f 9 - 9 4 9 5 4 c 4 6 f 2 9 8 "   x m l n s = " h t t p : / / s c h e m a s . m i c r o s o f t . c o m / D a t a M a s h u p " > A A A A A H w G A A B Q S w M E F A A C A A g A G a D Z 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B m g 2 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o N l Y E 9 J B B X U D A A A n D A A A E w A c A E Z v c m 1 1 b G F z L 1 N l Y 3 R p b 2 4 x L m 0 g o h g A K K A U A A A A A A A A A A A A A A A A A A A A A A A A A A A A 7 V b B b u M 2 E L 0 b 8 D 8 M m E M l Q D W Q N N 3 D L l w g d T a t u 9 0 4 s N 3 u w Q k K x h r H x F J k Q F K O X S P / 0 m / Z L + u Q k m V Z k d N L j / E h j t 8 j H 4 e j N w + y O H d C K 5 g U 3 6 c f u p 1 u x y 6 5 w R Q u u e P Q B 4 m u 2 w H 6 T H R u 5 k j I x / U c Z e + L N l / v t f 4 a X Q m J v Y F W D p W z E R u 8 v / 3 D o r H h 7 + 2 l f l J S 8 9 T e B r n R I x o e T p y i d f A 9 / G L 0 k 1 h s 4 L d c f X d 2 3 l t L u 2 Z x A i q X M g F n c o y T 4 n S / / a / J E t F R B U U p 2 9 n Q Y d Z n n m L J J 6 H S P g s r 2 N 3 z z I N 3 5 d 4 T d m N 0 p h 1 d 6 l f k K R X H S G T K 7 6 n w k i n x a H 9 M A r O S u 5 B y M u e S G 9 v 3 F d 3 F l e x g y d U D q U 4 3 j 7 i X n B q u 7 E K b b K B l n i l P 2 q i l h m S 7 9 b U j o 5 v S G k j p / + c E t u x n E k j h m m c V 5 X D t A j X Q u X J m 8 w K n P l o L E y 7 R 7 j i V Z / d o A n t N X T v G T b X j 8 j / Y i x Q m j 6 j S b / / Q k q F y 7 8 5 7 / l Z h x c j Q Z S D U 9 Z I c o 8 u N g o v s C D 0 a t p w 5 R k k e W d H t N D y E e 9 k j 1 R U N P j 1 r a V M g f t g R X G 3 q + P k R / M c j + L s 6 / h x 3 O 0 K 1 W q A + P i f s o z H a W B A q m J f t Z q m a I 4 8 G K 5 2 w S 3 Q 0 g a U M f B Y 2 4 2 6 + R M v q A + i 8 u 7 4 I t x w p u b k x I h O + S 8 F e l f c m K E m o K N t G x V F J y Z X o a O G 3 V N y 2 b K q U f l H Z 3 a r V J e o b 2 8 S k f h A 0 F k 3 Y u 7 g N c y I 7 i v + t 1 Q u u d X 1 e p M d z v J t B g 3 N t U n + h K 4 E y D Y 2 g H 7 1 x w A s s C k j o w V g / R X 9 y m W P w Y P R K R + P q i I U X 8 c P o x Q v d 3 l W F R c 0 K D r b t H s 7 v w r p 9 L k S l y l R 7 v E U B k M + X M P N Q l T a P X J g W q f D z R l v h + 2 K j f b G k E o k Y + j / B d g 9 u B d k 6 W g V Y L G B F e r 6 5 o A 0 U b R n a a J X U a q c N M b g l K l q L 0 i K g N z X M P q O 1 / M G 7 m E 2 X W D w m v f A r Y e W F I N V 0 c a U d B C c H o r 5 o H r z Y o 7 k i 6 3 M h S W h 1 1 z i 4 P m i t y b o 3 e G h O X A 7 T R Z r S J A 1 V i u t 9 K B M Y k G J n 9 M r I J c D I J n A d B o F B c r r T / Y S P D o q h Z o 2 B o w 3 W + 6 h g o 8 M a f J C U O X 8 Y 7 b U 0 b w T 4 Q W I 3 I r o t k x s p / C J 3 y 6 R 9 J V r r W V q P z 3 p k 1 m N y H 4 2 H e V h v U r d z G I j h F S A 6 i 9 n b a 8 X b a 8 X b a 0 X z t a J 6 / m P M 9 I q e a J l y e w s U x C 7 8 G k Z J t v / X D D f P / / A v U E s B A i 0 A F A A C A A g A G a D Z W A 8 J / x 2 l A A A A 9 g A A A B I A A A A A A A A A A A A A A A A A A A A A A E N v b m Z p Z y 9 Q Y W N r Y W d l L n h t b F B L A Q I t A B Q A A g A I A B m g 2 V g P y u m r p A A A A O k A A A A T A A A A A A A A A A A A A A A A A P E A A A B b Q 2 9 u d G V u d F 9 U e X B l c 1 0 u e G 1 s U E s B A i 0 A F A A C A A g A G a D Z W B P S Q Q V 1 A w A A J w w A A B M A A A A A A A A A A A A A A A A A 4 g E A A E Z v c m 1 1 b G F z L 1 N l Y 3 R p b 2 4 x L m 1 Q S w U G A A A A A A M A A w D C A A A A p 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y Q A A A A A A A B B 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z F i N 2 Q 2 N T A x L T U z N j c t N D Q y Y i 1 h Y j B j L W U 0 M j k z N W Y 0 M T U 3 M i 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D b 3 V u d C I g V m F s d W U 9 I m w x N j c 3 I i A v P j x F b n R y e S B U e X B l P S J G a W x s R X J y b 3 J D b 2 R l I i B W Y W x 1 Z T 0 i c 1 V u a 2 5 v d 2 4 i I C 8 + P E V u d H J 5 I F R 5 c G U 9 I k Z p b G x F c n J v c k N v d W 5 0 I i B W Y W x 1 Z T 0 i b D M 1 I i A v P j x F b n R y e S B U e X B l P S J G a W x s T G F z d F V w Z G F 0 Z W Q i I F Z h b H V l P S J k M j A y N C 0 w N i 0 y N V Q w N T o 1 M j o 1 N S 4 0 N z Q 3 O T c 0 W i I g L z 4 8 R W 5 0 c n k g V H l w Z T 0 i R m l s b E N v b H V t b l R 5 c G V z I i B W Y W x 1 Z T 0 i c 0 N R W U d C U V V G Q X d N R E J R V U d B Q U F B Q U E 9 P S I g L z 4 8 R W 5 0 c n k g V H l w Z T 0 i R m l s b E N v b H V t b k 5 h b W V z I i B W Y W x 1 Z T 0 i c 1 s m c X V v d D t E Y X R l J n F 1 b 3 Q 7 L C Z x d W 9 0 O 0 J y Y W 5 k I E 5 h b W U m c X V v d D s s J n F 1 b 3 Q 7 Q 2 9 1 b n R y e S Z x d W 9 0 O y w m c X V v d D t H c m 9 z c y B T Y W x l c y Z x d W 9 0 O y w m c X V v d D t O Z X Q g U 2 F s Z X M m c X V v d D s s J n F 1 b 3 Q 7 V G 9 0 Y W w g U 2 F s Z X M m c X V v d D s s J n F 1 b 3 Q 7 V G 9 0 Y W w g Q W Q g U 3 B l b m T C o C Z x d W 9 0 O y w m c X V v d D t P c m R l c i B D b 3 V u d C Z x d W 9 0 O y w m c X V v d D t S Z X R 1 c m 4 g Q W 1 v d W 5 0 J n F 1 b 3 Q 7 L C Z x d W 9 0 O 1 J P S S Z x d W 9 0 O y w m c X V v d D t S Z W x h d G l 2 Z S B 0 b y B n c m 9 z c y B z Y W x l c y Z x d W 9 0 O y w m c X V v d D t D b 2 x 1 b W 4 x M i Z x d W 9 0 O y w m c X V v d D t D b 2 x 1 b W 4 x M y Z x d W 9 0 O y w m c X V v d D t D b 2 x 1 b W 4 x N C Z x d W 9 0 O y w m c X V v d D t D b 2 x 1 b W 4 x N S Z x d W 9 0 O y w m c X V v d D t D b 2 x 1 b W 4 x N 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E Y X R h L 0 N o Y W 5 n Z W Q g V H l w Z S 5 7 R G F 0 Z S w w f S Z x d W 9 0 O y w m c X V v d D t T Z W N 0 a W 9 u M S 9 E Y X R h L 0 N o Y W 5 n Z W Q g V H l w Z S 5 7 Q n J h b m Q g T m F t Z S w x f S Z x d W 9 0 O y w m c X V v d D t T Z W N 0 a W 9 u M S 9 E Y X R h L 0 N o Y W 5 n Z W Q g V H l w Z S 5 7 Q 2 9 1 b n R y e S w y f S Z x d W 9 0 O y w m c X V v d D t T Z W N 0 a W 9 u M S 9 E Y X R h L 0 N o Y W 5 n Z W Q g V H l w Z S 5 7 R 3 J v c 3 M g U 2 F s Z X M s M 3 0 m c X V v d D s s J n F 1 b 3 Q 7 U 2 V j d G l v b j E v R G F 0 Y S 9 D a G F u Z 2 V k I F R 5 c G U u e 0 5 l d C B T Y W x l c y w 0 f S Z x d W 9 0 O y w m c X V v d D t T Z W N 0 a W 9 u M S 9 E Y X R h L 0 N o Y W 5 n Z W Q g V H l w Z S 5 7 V G 9 0 Y W w g U 2 F s Z X M s N X 0 m c X V v d D s s J n F 1 b 3 Q 7 U 2 V j d G l v b j E v R G F 0 Y S 9 D a G F u Z 2 V k I F R 5 c G U u e 1 R v d G F s I E F k I F N w Z W 5 k w q A s N n 0 m c X V v d D s s J n F 1 b 3 Q 7 U 2 V j d G l v b j E v R G F 0 Y S 9 D a G F u Z 2 V k I F R 5 c G U u e 0 9 y Z G V y I E N v d W 5 0 L D d 9 J n F 1 b 3 Q 7 L C Z x d W 9 0 O 1 N l Y 3 R p b 2 4 x L 0 R h d G E v Q 2 h h b m d l Z C B U e X B l L n t S Z X R 1 c m 4 g Q W 1 v d W 5 0 L D h 9 J n F 1 b 3 Q 7 L C Z x d W 9 0 O 1 N l Y 3 R p b 2 4 x L 0 R h d G E v Q 2 h h b m d l Z C B U e X B l L n t S T 0 k s O X 0 m c X V v d D s s J n F 1 b 3 Q 7 U 2 V j d G l v b j E v R G F 0 Y S 9 D a G F u Z 2 V k I F R 5 c G U u e 1 J l b G F 0 a X Z l I H R v I G d y b 3 N z I H N h b G V z L D E w f S Z x d W 9 0 O y w m c X V v d D t T Z W N 0 a W 9 u M S 9 E Y X R h L 0 N o Y W 5 n Z W Q g V H l w Z S 5 7 Q 2 9 s d W 1 u M T I s M T F 9 J n F 1 b 3 Q 7 L C Z x d W 9 0 O 1 N l Y 3 R p b 2 4 x L 0 R h d G E v Q 2 h h b m d l Z C B U e X B l L n t D b 2 x 1 b W 4 x M y w x M n 0 m c X V v d D s s J n F 1 b 3 Q 7 U 2 V j d G l v b j E v R G F 0 Y S 9 D a G F u Z 2 V k I F R 5 c G U u e 0 N v b H V t b j E 0 L D E z f S Z x d W 9 0 O y w m c X V v d D t T Z W N 0 a W 9 u M S 9 E Y X R h L 0 N o Y W 5 n Z W Q g V H l w Z S 5 7 Q 2 9 s d W 1 u M T U s M T R 9 J n F 1 b 3 Q 7 L C Z x d W 9 0 O 1 N l Y 3 R p b 2 4 x L 0 R h d G E v Q 2 h h b m d l Z C B U e X B l L n t D b 2 x 1 b W 4 x N i w x N X 0 m c X V v d D t d L C Z x d W 9 0 O 0 N v b H V t b k N v d W 5 0 J n F 1 b 3 Q 7 O j E 2 L C Z x d W 9 0 O 0 t l e U N v b H V t b k 5 h b W V z J n F 1 b 3 Q 7 O l t d L C Z x d W 9 0 O 0 N v b H V t b k l k Z W 5 0 a X R p Z X M m c X V v d D s 6 W y Z x d W 9 0 O 1 N l Y 3 R p b 2 4 x L 0 R h d G E v Q 2 h h b m d l Z C B U e X B l L n t E Y X R l L D B 9 J n F 1 b 3 Q 7 L C Z x d W 9 0 O 1 N l Y 3 R p b 2 4 x L 0 R h d G E v Q 2 h h b m d l Z C B U e X B l L n t C c m F u Z C B O Y W 1 l L D F 9 J n F 1 b 3 Q 7 L C Z x d W 9 0 O 1 N l Y 3 R p b 2 4 x L 0 R h d G E v Q 2 h h b m d l Z C B U e X B l L n t D b 3 V u d H J 5 L D J 9 J n F 1 b 3 Q 7 L C Z x d W 9 0 O 1 N l Y 3 R p b 2 4 x L 0 R h d G E v Q 2 h h b m d l Z C B U e X B l L n t H c m 9 z c y B T Y W x l c y w z f S Z x d W 9 0 O y w m c X V v d D t T Z W N 0 a W 9 u M S 9 E Y X R h L 0 N o Y W 5 n Z W Q g V H l w Z S 5 7 T m V 0 I F N h b G V z L D R 9 J n F 1 b 3 Q 7 L C Z x d W 9 0 O 1 N l Y 3 R p b 2 4 x L 0 R h d G E v Q 2 h h b m d l Z C B U e X B l L n t U b 3 R h b C B T Y W x l c y w 1 f S Z x d W 9 0 O y w m c X V v d D t T Z W N 0 a W 9 u M S 9 E Y X R h L 0 N o Y W 5 n Z W Q g V H l w Z S 5 7 V G 9 0 Y W w g Q W Q g U 3 B l b m T C o C w 2 f S Z x d W 9 0 O y w m c X V v d D t T Z W N 0 a W 9 u M S 9 E Y X R h L 0 N o Y W 5 n Z W Q g V H l w Z S 5 7 T 3 J k Z X I g Q 2 9 1 b n Q s N 3 0 m c X V v d D s s J n F 1 b 3 Q 7 U 2 V j d G l v b j E v R G F 0 Y S 9 D a G F u Z 2 V k I F R 5 c G U u e 1 J l d H V y b i B B b W 9 1 b n Q s O H 0 m c X V v d D s s J n F 1 b 3 Q 7 U 2 V j d G l v b j E v R G F 0 Y S 9 D a G F u Z 2 V k I F R 5 c G U u e 1 J P S S w 5 f S Z x d W 9 0 O y w m c X V v d D t T Z W N 0 a W 9 u M S 9 E Y X R h L 0 N o Y W 5 n Z W Q g V H l w Z S 5 7 U m V s Y X R p d m U g d G 8 g Z 3 J v c 3 M g c 2 F s Z X M s M T B 9 J n F 1 b 3 Q 7 L C Z x d W 9 0 O 1 N l Y 3 R p b 2 4 x L 0 R h d G E v Q 2 h h b m d l Z C B U e X B l L n t D b 2 x 1 b W 4 x M i w x M X 0 m c X V v d D s s J n F 1 b 3 Q 7 U 2 V j d G l v b j E v R G F 0 Y S 9 D a G F u Z 2 V k I F R 5 c G U u e 0 N v b H V t b j E z L D E y f S Z x d W 9 0 O y w m c X V v d D t T Z W N 0 a W 9 u M S 9 E Y X R h L 0 N o Y W 5 n Z W Q g V H l w Z S 5 7 Q 2 9 s d W 1 u M T Q s M T N 9 J n F 1 b 3 Q 7 L C Z x d W 9 0 O 1 N l Y 3 R p b 2 4 x L 0 R h d G E v Q 2 h h b m d l Z C B U e X B l L n t D b 2 x 1 b W 4 x N S w x N H 0 m c X V v d D s s J n F 1 b 3 Q 7 U 2 V j d G l v b j E v R G F 0 Y S 9 D a G F u Z 2 V k I F R 5 c G U u e 0 N v b H V t b j E 2 L D E 1 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F c n J v c n M l M j B p b i 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l Y z I y N j I 4 O C 0 5 Z m Q 4 L T R l Y j A t O W I x N i 0 z Y j R j Y z M 3 Y m Q w N T k 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i 0 y N V Q w N T o 1 M z o z N i 4 y N D k 5 O D c 5 W i I g L z 4 8 R W 5 0 c n k g V H l w Z T 0 i R m l s b F N 0 Y X R 1 c y I g V m F s d W U 9 I n N D b 2 1 w b G V 0 Z S I g L z 4 8 L 1 N 0 Y W J s Z U V u d H J p Z X M + P C 9 J d G V t P j x J d G V t P j x J d G V t T G 9 j Y X R p b 2 4 + P E l 0 Z W 1 U e X B l P k Z v c m 1 1 b G E 8 L 0 l 0 Z W 1 U e X B l P j x J d G V t U G F 0 a D 5 T Z W N 0 a W 9 u M S 9 F c n J v c n M l M j B p b i U y M E R h d G E v U 2 9 1 c m N l P C 9 J d G V t U G F 0 a D 4 8 L 0 l 0 Z W 1 M b 2 N h d G l v b j 4 8 U 3 R h Y m x l R W 5 0 c m l l c y A v P j w v S X R l b T 4 8 S X R l b T 4 8 S X R l b U x v Y 2 F 0 a W 9 u P j x J d G V t V H l w Z T 5 G b 3 J t d W x h P C 9 J d G V t V H l w Z T 4 8 S X R l b V B h d G g + U 2 V j d G l v b j E v R X J y b 3 J z J T I w a W 4 l M j B E Y X R h L 0 R l d G V j d G V k J T I w V H l w Z S U y M E 1 p c 2 1 h d G N o Z X M 8 L 0 l 0 Z W 1 Q Y X R o P j w v S X R l b U x v Y 2 F 0 a W 9 u P j x T d G F i b G V F b n R y a W V z I C 8 + P C 9 J d G V t P j x J d G V t P j x J d G V t T G 9 j Y X R p b 2 4 + P E l 0 Z W 1 U e X B l P k Z v c m 1 1 b G E 8 L 0 l 0 Z W 1 U e X B l P j x J d G V t U G F 0 a D 5 T Z W N 0 a W 9 u M S 9 F c n J v c n M l M j B p b i U y M E R h d G E v Q W R k Z W Q l M j B J b m R l e D w v S X R l b V B h d G g + P C 9 J d G V t T G 9 j Y X R p b 2 4 + P F N 0 Y W J s Z U V u d H J p Z X M g L z 4 8 L 0 l 0 Z W 0 + P E l 0 Z W 0 + P E l 0 Z W 1 M b 2 N h d G l v b j 4 8 S X R l b V R 5 c G U + R m 9 y b X V s Y T w v S X R l b V R 5 c G U + P E l 0 Z W 1 Q Y X R o P l N l Y 3 R p b 2 4 x L 0 V y c m 9 y c y U y M G l u J T I w R G F 0 Y S 9 L Z X B 0 J T I w R X J y b 3 J z P C 9 J d G V t U G F 0 a D 4 8 L 0 l 0 Z W 1 M b 2 N h d G l v b j 4 8 U 3 R h Y m x l R W 5 0 c m l l c y A v P j w v S X R l b T 4 8 S X R l b T 4 8 S X R l b U x v Y 2 F 0 a W 9 u P j x J d G V t V H l w Z T 5 G b 3 J t d W x h P C 9 J d G V t V H l w Z T 4 8 S X R l b V B h d G g + U 2 V j d G l v b j E v R G F 0 Y S U y M C g y K T w v S X R l b V B h d G g + P C 9 J d G V t T G 9 j Y X R p b 2 4 + P F N 0 Y W J s Z U V u d H J p Z X M + P E V u d H J 5 I F R 5 c G U 9 I k l z U H J p d m F 0 Z S I g V m F s d W U 9 I m w w I i A v P j x F b n R y e S B U e X B l P S J R d W V y e U l E I i B W Y W x 1 Z T 0 i c 2 Z i N z V k N W V m L T M w M T I t N D k w N y 0 5 N j A x L T g 0 Y W J l Y z A x O T l j N 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E 2 N z c i I C 8 + P E V u d H J 5 I F R 5 c G U 9 I k Z p b G x F c n J v c k N v Z G U i I F Z h b H V l P S J z V W 5 r b m 9 3 b i I g L z 4 8 R W 5 0 c n k g V H l w Z T 0 i R m l s b E V y c m 9 y Q 2 9 1 b n Q i I F Z h b H V l P S J s M z U i I C 8 + P E V u d H J 5 I F R 5 c G U 9 I k Z p b G x M Y X N 0 V X B k Y X R l Z C I g V m F s d W U 9 I m Q y M D I 0 L T A 2 L T I 1 V D E y O j A x O j A w L j Q 2 O D E 5 N T Z a I i A v P j x F b n R y e S B U e X B l P S J G a W x s Q 2 9 s d W 1 u V H l w Z X M i I F Z h b H V l P S J z Q 1 F Z R 0 J R V U Z B d 0 1 E Q l F V P S I g L z 4 8 R W 5 0 c n k g V H l w Z T 0 i R m l s b E N v b H V t b k 5 h b W V z I i B W Y W x 1 Z T 0 i c 1 s m c X V v d D t E Y X R l J n F 1 b 3 Q 7 L C Z x d W 9 0 O 0 J y Y W 5 k I E 5 h b W U m c X V v d D s s J n F 1 b 3 Q 7 Q 2 9 1 b n R y e S Z x d W 9 0 O y w m c X V v d D t H c m 9 z c y B T Y W x l c y Z x d W 9 0 O y w m c X V v d D t O Z X Q g U 2 F s Z X M m c X V v d D s s J n F 1 b 3 Q 7 V G 9 0 Y W w g U 2 F s Z X M m c X V v d D s s J n F 1 b 3 Q 7 V G 9 0 Y W w g Q W Q g U 3 B l b m T C o C Z x d W 9 0 O y w m c X V v d D t P c m R l c i B D b 3 V u d C Z x d W 9 0 O y w m c X V v d D t S Z X R 1 c m 4 g Q W 1 v d W 5 0 J n F 1 b 3 Q 7 L C Z x d W 9 0 O 1 J P S S Z x d W 9 0 O y w m c X V v d D t S Z W x h d G l 2 Z S B 0 b y B n c m 9 z c y B z Y W x l c y Z x d W 9 0 O 1 0 i I C 8 + P E V u d H J 5 I F R 5 c G U 9 I k Z p b G x T d G F 0 d X M i I F Z h b H V l P S J z Q 2 9 t c G x l d G U 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0 R h d G E g K D I p L 0 N o Y W 5 n Z W Q g V H l w Z S 5 7 R G F 0 Z S w w f S Z x d W 9 0 O y w m c X V v d D t T Z W N 0 a W 9 u M S 9 E Y X R h I C g y K S 9 D a G F u Z 2 V k I F R 5 c G U u e 0 J y Y W 5 k I E 5 h b W U s M X 0 m c X V v d D s s J n F 1 b 3 Q 7 U 2 V j d G l v b j E v R G F 0 Y S A o M i k v Q 2 h h b m d l Z C B U e X B l L n t D b 3 V u d H J 5 L D J 9 J n F 1 b 3 Q 7 L C Z x d W 9 0 O 1 N l Y 3 R p b 2 4 x L 0 R h d G E g K D I p L 0 N o Y W 5 n Z W Q g V H l w Z S 5 7 R 3 J v c 3 M g U 2 F s Z X M s M 3 0 m c X V v d D s s J n F 1 b 3 Q 7 U 2 V j d G l v b j E v R G F 0 Y S A o M i k v Q 2 h h b m d l Z C B U e X B l L n t O Z X Q g U 2 F s Z X M s N H 0 m c X V v d D s s J n F 1 b 3 Q 7 U 2 V j d G l v b j E v R G F 0 Y S A o M i k v Q 2 h h b m d l Z C B U e X B l L n t U b 3 R h b C B T Y W x l c y w 1 f S Z x d W 9 0 O y w m c X V v d D t T Z W N 0 a W 9 u M S 9 E Y X R h I C g y K S 9 D a G F u Z 2 V k I F R 5 c G U u e 1 R v d G F s I E F k I F N w Z W 5 k w q A s N n 0 m c X V v d D s s J n F 1 b 3 Q 7 U 2 V j d G l v b j E v R G F 0 Y S A o M i k v Q 2 h h b m d l Z C B U e X B l L n t P c m R l c i B D b 3 V u d C w 3 f S Z x d W 9 0 O y w m c X V v d D t T Z W N 0 a W 9 u M S 9 E Y X R h I C g y K S 9 D a G F u Z 2 V k I F R 5 c G U u e 1 J l d H V y b i B B b W 9 1 b n Q s O H 0 m c X V v d D s s J n F 1 b 3 Q 7 U 2 V j d G l v b j E v R G F 0 Y S A o M i k v Q 2 h h b m d l Z C B U e X B l L n t S T 0 k s O X 0 m c X V v d D s s J n F 1 b 3 Q 7 U 2 V j d G l v b j E v R G F 0 Y S A o M i k v Q 2 h h b m d l Z C B U e X B l L n t S Z W x h d G l 2 Z S B 0 b y B n c m 9 z c y B z Y W x l c y w x M H 0 m c X V v d D t d L C Z x d W 9 0 O 0 N v b H V t b k N v d W 5 0 J n F 1 b 3 Q 7 O j E x L C Z x d W 9 0 O 0 t l e U N v b H V t b k 5 h b W V z J n F 1 b 3 Q 7 O l t d L C Z x d W 9 0 O 0 N v b H V t b k l k Z W 5 0 a X R p Z X M m c X V v d D s 6 W y Z x d W 9 0 O 1 N l Y 3 R p b 2 4 x L 0 R h d G E g K D I p L 0 N o Y W 5 n Z W Q g V H l w Z S 5 7 R G F 0 Z S w w f S Z x d W 9 0 O y w m c X V v d D t T Z W N 0 a W 9 u M S 9 E Y X R h I C g y K S 9 D a G F u Z 2 V k I F R 5 c G U u e 0 J y Y W 5 k I E 5 h b W U s M X 0 m c X V v d D s s J n F 1 b 3 Q 7 U 2 V j d G l v b j E v R G F 0 Y S A o M i k v Q 2 h h b m d l Z C B U e X B l L n t D b 3 V u d H J 5 L D J 9 J n F 1 b 3 Q 7 L C Z x d W 9 0 O 1 N l Y 3 R p b 2 4 x L 0 R h d G E g K D I p L 0 N o Y W 5 n Z W Q g V H l w Z S 5 7 R 3 J v c 3 M g U 2 F s Z X M s M 3 0 m c X V v d D s s J n F 1 b 3 Q 7 U 2 V j d G l v b j E v R G F 0 Y S A o M i k v Q 2 h h b m d l Z C B U e X B l L n t O Z X Q g U 2 F s Z X M s N H 0 m c X V v d D s s J n F 1 b 3 Q 7 U 2 V j d G l v b j E v R G F 0 Y S A o M i k v Q 2 h h b m d l Z C B U e X B l L n t U b 3 R h b C B T Y W x l c y w 1 f S Z x d W 9 0 O y w m c X V v d D t T Z W N 0 a W 9 u M S 9 E Y X R h I C g y K S 9 D a G F u Z 2 V k I F R 5 c G U u e 1 R v d G F s I E F k I F N w Z W 5 k w q A s N n 0 m c X V v d D s s J n F 1 b 3 Q 7 U 2 V j d G l v b j E v R G F 0 Y S A o M i k v Q 2 h h b m d l Z C B U e X B l L n t P c m R l c i B D b 3 V u d C w 3 f S Z x d W 9 0 O y w m c X V v d D t T Z W N 0 a W 9 u M S 9 E Y X R h I C g y K S 9 D a G F u Z 2 V k I F R 5 c G U u e 1 J l d H V y b i B B b W 9 1 b n Q s O H 0 m c X V v d D s s J n F 1 b 3 Q 7 U 2 V j d G l v b j E v R G F 0 Y S A o M i k v Q 2 h h b m d l Z C B U e X B l L n t S T 0 k s O X 0 m c X V v d D s s J n F 1 b 3 Q 7 U 2 V j d G l v b j E v R G F 0 Y S A o M i k v Q 2 h h b m d l Z C B U e X B l L n t S Z W x h d G l 2 Z S B 0 b y B n c m 9 z c y B z Y W x l c y w x M H 0 m c X V v d D t d L C Z x d W 9 0 O 1 J l b G F 0 a W 9 u c 2 h p c E l u Z m 8 m c X V v d D s 6 W 1 1 9 I i A v P j w v U 3 R h Y m x l R W 5 0 c m l l c z 4 8 L 0 l 0 Z W 0 + P E l 0 Z W 0 + P E l 0 Z W 1 M b 2 N h d G l v b j 4 8 S X R l b V R 5 c G U + R m 9 y b X V s Y T w v S X R l b V R 5 c G U + P E l 0 Z W 1 Q Y X R o P l N l Y 3 R p b 2 4 x L 0 R h d G E l M j A o M i k v U 2 9 1 c m N l P C 9 J d G V t U G F 0 a D 4 8 L 0 l 0 Z W 1 M b 2 N h d G l v b j 4 8 U 3 R h Y m x l R W 5 0 c m l l c y A v P j w v S X R l b T 4 8 S X R l b T 4 8 S X R l b U x v Y 2 F 0 a W 9 u P j x J d G V t V H l w Z T 5 G b 3 J t d W x h P C 9 J d G V t V H l w Z T 4 8 S X R l b V B h d G g + U 2 V j d G l v b j E v R G F 0 Y S U y M C g y K S 9 E Y X R h X 1 N o Z W V 0 P C 9 J d G V t U G F 0 a D 4 8 L 0 l 0 Z W 1 M b 2 N h d G l v b j 4 8 U 3 R h Y m x l R W 5 0 c m l l c y A v P j w v S X R l b T 4 8 S X R l b T 4 8 S X R l b U x v Y 2 F 0 a W 9 u P j x J d G V t V H l w Z T 5 G b 3 J t d W x h P C 9 J d G V t V H l w Z T 4 8 S X R l b V B h d G g + U 2 V j d G l v b j E v R G F 0 Y S U y M C g y K S 9 Q c m 9 t b 3 R l Z C U y M E h l Y W R l c n M 8 L 0 l 0 Z W 1 Q Y X R o P j w v S X R l b U x v Y 2 F 0 a W 9 u P j x T d G F i b G V F b n R y a W V z I C 8 + P C 9 J d G V t P j x J d G V t P j x J d G V t T G 9 j Y X R p b 2 4 + P E l 0 Z W 1 U e X B l P k Z v c m 1 1 b G E 8 L 0 l 0 Z W 1 U e X B l P j x J d G V t U G F 0 a D 5 T Z W N 0 a W 9 u M S 9 E Y X R h J T I w K D I p L 0 N o Y W 5 n Z W Q l M j B U e X B l P C 9 J d G V t U G F 0 a D 4 8 L 0 l 0 Z W 1 M b 2 N h d G l v b j 4 8 U 3 R h Y m x l R W 5 0 c m l l c y A v P j w v S X R l b T 4 8 S X R l b T 4 8 S X R l b U x v Y 2 F 0 a W 9 u P j x J d G V t V H l w Z T 5 G b 3 J t d W x h P C 9 J d G V t V H l w Z T 4 8 S X R l b V B h d G g + U 2 V j d G l v b j E v R G F 0 Y S U y M C g y K S 9 S Z W 1 v d m V k J T I w Q 2 9 s d W 1 u c z w v S X R l b V B h d G g + P C 9 J d G V t T G 9 j Y X R p b 2 4 + P F N 0 Y W J s Z U V u d H J p Z X M g L z 4 8 L 0 l 0 Z W 0 + P C 9 J d G V t c z 4 8 L 0 x v Y 2 F s U G F j a 2 F n Z U 1 l d G F k Y X R h R m l s Z T 4 W A A A A U E s F B g A A A A A A A A A A A A A A A A A A A A A A A C Y B A A A B A A A A 0 I y d 3 w E V 0 R G M e g D A T 8 K X 6 w E A A A C t F K H W 1 t i 7 R p 9 f G D I M 3 Y t H A A A A A A I A A A A A A B B m A A A A A Q A A I A A A A O U d t 1 O A a 4 Q n m e x m Z e i p i U t / 3 A 8 D G t A H w Q 9 E 5 + X m N e 3 8 A A A A A A 6 A A A A A A g A A I A A A A A J I q l q V a 3 E i M v 4 b Y g l C o A u a L s H W v r Y T 1 K a 0 K V b w O 2 y X U A A A A I g 2 2 G x T G 4 o z g b X P t / b s H g H n c e R 5 d o 0 x I R L Q p N T V s 2 m Z B J 8 1 b O I j 8 d 7 B f k V 0 G r m k O Z k B f b n e V z A Y J k F n 1 R j 3 r + M M K V U 4 W G J b w f X B T y x D J e j 4 Q A A A A D R W L J k j / j c U 0 6 T K g j g S B m e L A e f 2 0 b 4 J U o 8 + W g e K w k U f T 5 H M I L c K W + S f D L F / R s b / n C G M g P 5 L X l z 4 6 w 8 X J 8 s 5 r w 4 = < / D a t a M a s h u p > 
</file>

<file path=customXml/itemProps1.xml><?xml version="1.0" encoding="utf-8"?>
<ds:datastoreItem xmlns:ds="http://schemas.openxmlformats.org/officeDocument/2006/customXml" ds:itemID="{28703836-DC9B-4BAE-8C89-2D81BF5D7B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vt:lpstr>
      <vt:lpstr>pivot</vt:lpstr>
      <vt:lpstr>Data</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Nilesh Kumar Dhal</cp:lastModifiedBy>
  <dcterms:modified xsi:type="dcterms:W3CDTF">2024-06-28T04:37:30Z</dcterms:modified>
</cp:coreProperties>
</file>